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2"/>
  </bookViews>
  <sheets>
    <sheet name="Année civile 2009" sheetId="1" r:id="rId1"/>
    <sheet name="Année civile 2010" sheetId="2" r:id="rId2"/>
    <sheet name="Année civile 2011" sheetId="3" r:id="rId3"/>
  </sheets>
  <definedNames/>
  <calcPr fullCalcOnLoad="1"/>
</workbook>
</file>

<file path=xl/sharedStrings.xml><?xml version="1.0" encoding="utf-8"?>
<sst xmlns="http://schemas.openxmlformats.org/spreadsheetml/2006/main" count="249" uniqueCount="76">
  <si>
    <t>En millions d'euros</t>
  </si>
  <si>
    <t>Chiffre d'affaires - passage</t>
  </si>
  <si>
    <t>Chiffre d'affaires - fret</t>
  </si>
  <si>
    <t>Chiffre d'affaires - maintenance</t>
  </si>
  <si>
    <t>Chiffre d'affaires - autres</t>
  </si>
  <si>
    <t>Chiffre d'affaires</t>
  </si>
  <si>
    <t>Autres produits de l'activité</t>
  </si>
  <si>
    <t>Produits des activités ordinaires</t>
  </si>
  <si>
    <t>Carburant avions</t>
  </si>
  <si>
    <t>Affrêtements aéronautiques</t>
  </si>
  <si>
    <t>Loyers opérationnels</t>
  </si>
  <si>
    <t>Redevances aéronautiques</t>
  </si>
  <si>
    <t>Commissariat</t>
  </si>
  <si>
    <t>Achat de prestations en escales</t>
  </si>
  <si>
    <t>Achats et consommations entretien aéronautique</t>
  </si>
  <si>
    <t>Frais commerciaux et de distribution</t>
  </si>
  <si>
    <t>Autres frais</t>
  </si>
  <si>
    <t>Charges externes</t>
  </si>
  <si>
    <t>Frais de personnel</t>
  </si>
  <si>
    <t>Impôts et taxes</t>
  </si>
  <si>
    <t>Amortissements</t>
  </si>
  <si>
    <t>Provisions</t>
  </si>
  <si>
    <t>Autres produits et charges</t>
  </si>
  <si>
    <t>Résultat d'exploitation courant</t>
  </si>
  <si>
    <t>Cession de matériel aéronautique</t>
  </si>
  <si>
    <t>Cession de filiales et participations</t>
  </si>
  <si>
    <t>Ecarts d'acquisition négatifs</t>
  </si>
  <si>
    <t>Autres produits et charges non courants</t>
  </si>
  <si>
    <t>Résultat des activités opérationnelles</t>
  </si>
  <si>
    <t>Coût de l'endettement financier brut</t>
  </si>
  <si>
    <t>Produits de la trésorerie et d'équivalents de trésorerie</t>
  </si>
  <si>
    <t>Coût de l'endettement financier net</t>
  </si>
  <si>
    <t>Résultat de change</t>
  </si>
  <si>
    <t>Variation de juste valeur des actifs et passifs financiers</t>
  </si>
  <si>
    <t>Autres produits et charges financiers</t>
  </si>
  <si>
    <t>Résultat avant impôt des entreprises intégrées</t>
  </si>
  <si>
    <t>Impôt</t>
  </si>
  <si>
    <t>Résultat net des entreprises intégrées</t>
  </si>
  <si>
    <t>Part dans les résultats des entreprises mises en équivalence</t>
  </si>
  <si>
    <t>Résultat net des activités poursuivies</t>
  </si>
  <si>
    <t>Résultat net des activités non poursuivies</t>
  </si>
  <si>
    <t>Résultat de l'ensemble consolidé</t>
  </si>
  <si>
    <t>Intérêts minoritaires</t>
  </si>
  <si>
    <t>Résultat part du Groupe</t>
  </si>
  <si>
    <t>Coefficient de remplissage</t>
  </si>
  <si>
    <t>Avions en exploitation à la fin de la période</t>
  </si>
  <si>
    <t>Long courrier</t>
  </si>
  <si>
    <t>Cargo</t>
  </si>
  <si>
    <t>Moyen Courrier</t>
  </si>
  <si>
    <t>Régionales</t>
  </si>
  <si>
    <t xml:space="preserve">Passage </t>
  </si>
  <si>
    <t xml:space="preserve">Fret </t>
  </si>
  <si>
    <t>Maintenance</t>
  </si>
  <si>
    <t>Autres</t>
  </si>
  <si>
    <t>Trimestre 1 
Janv-Mars</t>
  </si>
  <si>
    <t>Trimestre 2
Avril-juin</t>
  </si>
  <si>
    <t>Trimestre 3
Juillet-sept</t>
  </si>
  <si>
    <t>Trimestre 4
oct-déc</t>
  </si>
  <si>
    <t>-</t>
  </si>
  <si>
    <t>Total</t>
  </si>
  <si>
    <t>1er semestre
Janv-Juin</t>
  </si>
  <si>
    <t>Compte de résultat, année civile 2010 (non audité)</t>
  </si>
  <si>
    <t>Compte de résultat, année civile 2009 (non audité)</t>
  </si>
  <si>
    <t>Compte de résultat, année civile 2011 (non audité)</t>
  </si>
  <si>
    <t>Année civile</t>
  </si>
  <si>
    <t>Trafic et recettes unitaires par activité</t>
  </si>
  <si>
    <t>Coefficient d'occupation</t>
  </si>
  <si>
    <t>Passage : recette unitaire au SKO (en centimes €)</t>
  </si>
  <si>
    <t>Passage : recette unitaire au PKT (en centimes €)</t>
  </si>
  <si>
    <t>Cargo : recette unitaire à la TKO (en centimes €)</t>
  </si>
  <si>
    <t>Cargo : recette unitaire à la TKT (en centimes €)</t>
  </si>
  <si>
    <t>Cargo : trafic en TKT (en millions)</t>
  </si>
  <si>
    <t>Cargo : capacité en TKO (en millions)</t>
  </si>
  <si>
    <t>Passage : trafic en PKT (en millions)</t>
  </si>
  <si>
    <t>Passage : capacité en SKO (en millions)</t>
  </si>
  <si>
    <t>Rentabilité par métier (en m€)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</si>
</sst>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_-;\-* #,##0_-;_-* &quot;-&quot;??_-;_-@_-"/>
    <numFmt numFmtId="173" formatCode="#,##0.0"/>
    <numFmt numFmtId="174" formatCode="0.0%"/>
    <numFmt numFmtId="175" formatCode="#,##0.000"/>
  </numFmts>
  <fonts count="17">
    <font>
      <sz val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AAFormata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 locked="0"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9" fontId="8" fillId="0" borderId="5" xfId="23" applyFont="1" applyFill="1" applyBorder="1" applyAlignment="1">
      <alignment horizontal="left"/>
    </xf>
    <xf numFmtId="172" fontId="8" fillId="0" borderId="0" xfId="17" applyNumberFormat="1" applyFont="1" applyFill="1" applyAlignment="1">
      <alignment horizontal="left"/>
    </xf>
    <xf numFmtId="172" fontId="8" fillId="0" borderId="0" xfId="17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4" borderId="4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4" borderId="1" xfId="0" applyFill="1" applyBorder="1" applyAlignment="1">
      <alignment/>
    </xf>
    <xf numFmtId="0" fontId="0" fillId="0" borderId="13" xfId="0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3" fontId="11" fillId="0" borderId="0" xfId="21" applyNumberFormat="1" applyFont="1">
      <alignment/>
      <protection locked="0"/>
    </xf>
    <xf numFmtId="3" fontId="11" fillId="0" borderId="12" xfId="21" applyNumberFormat="1" applyFont="1" applyBorder="1">
      <alignment/>
      <protection locked="0"/>
    </xf>
    <xf numFmtId="3" fontId="11" fillId="0" borderId="0" xfId="21" applyNumberFormat="1" applyFont="1" applyBorder="1">
      <alignment/>
      <protection locked="0"/>
    </xf>
    <xf numFmtId="3" fontId="11" fillId="0" borderId="13" xfId="21" applyNumberFormat="1" applyFont="1" applyBorder="1">
      <alignment/>
      <protection locked="0"/>
    </xf>
    <xf numFmtId="3" fontId="0" fillId="4" borderId="9" xfId="0" applyNumberFormat="1" applyFill="1" applyBorder="1" applyAlignment="1">
      <alignment/>
    </xf>
    <xf numFmtId="0" fontId="6" fillId="0" borderId="0" xfId="22" applyFont="1" applyBorder="1" applyAlignment="1">
      <alignment horizontal="left"/>
      <protection/>
    </xf>
    <xf numFmtId="9" fontId="14" fillId="0" borderId="14" xfId="23" applyFont="1" applyFill="1" applyBorder="1" applyAlignment="1">
      <alignment horizontal="left"/>
    </xf>
    <xf numFmtId="9" fontId="14" fillId="0" borderId="7" xfId="23" applyFont="1" applyFill="1" applyBorder="1" applyAlignment="1">
      <alignment horizontal="left"/>
    </xf>
    <xf numFmtId="0" fontId="9" fillId="0" borderId="5" xfId="22" applyFont="1" applyBorder="1" applyAlignment="1">
      <alignment horizontal="left"/>
      <protection/>
    </xf>
    <xf numFmtId="9" fontId="8" fillId="0" borderId="14" xfId="23" applyFont="1" applyFill="1" applyBorder="1" applyAlignment="1">
      <alignment horizontal="left"/>
    </xf>
    <xf numFmtId="9" fontId="8" fillId="0" borderId="7" xfId="23" applyFont="1" applyFill="1" applyBorder="1" applyAlignment="1">
      <alignment horizontal="left"/>
    </xf>
    <xf numFmtId="9" fontId="8" fillId="0" borderId="11" xfId="23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9" fontId="14" fillId="0" borderId="11" xfId="23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4" borderId="4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9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3" fontId="11" fillId="0" borderId="1" xfId="21" applyNumberFormat="1" applyFont="1" applyBorder="1">
      <alignment/>
      <protection locked="0"/>
    </xf>
    <xf numFmtId="3" fontId="11" fillId="0" borderId="2" xfId="21" applyNumberFormat="1" applyFont="1" applyBorder="1">
      <alignment/>
      <protection locked="0"/>
    </xf>
    <xf numFmtId="3" fontId="11" fillId="0" borderId="9" xfId="21" applyNumberFormat="1" applyFont="1" applyBorder="1">
      <alignment/>
      <protection locked="0"/>
    </xf>
    <xf numFmtId="9" fontId="0" fillId="0" borderId="4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2" fontId="0" fillId="4" borderId="9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9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4" borderId="4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4" borderId="1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4" borderId="9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6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ir France-em" xfId="21"/>
    <cellStyle name="Normal_Proforma template_270710 older excel vers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zoomScale="70" zoomScaleNormal="70" workbookViewId="0" topLeftCell="A1">
      <selection activeCell="A86" sqref="A86"/>
    </sheetView>
  </sheetViews>
  <sheetFormatPr defaultColWidth="11.421875" defaultRowHeight="12.75"/>
  <cols>
    <col min="1" max="1" width="60.00390625" style="0" customWidth="1"/>
    <col min="2" max="6" width="16.7109375" style="0" customWidth="1"/>
    <col min="7" max="7" width="16.140625" style="0" customWidth="1"/>
    <col min="8" max="8" width="13.140625" style="0" customWidth="1"/>
    <col min="11" max="11" width="6.7109375" style="0" customWidth="1"/>
    <col min="12" max="12" width="21.7109375" style="0" customWidth="1"/>
    <col min="13" max="13" width="15.28125" style="0" customWidth="1"/>
    <col min="14" max="14" width="17.140625" style="0" customWidth="1"/>
    <col min="15" max="15" width="16.57421875" style="0" customWidth="1"/>
    <col min="16" max="16" width="17.421875" style="0" customWidth="1"/>
    <col min="17" max="17" width="17.00390625" style="0" customWidth="1"/>
    <col min="18" max="18" width="17.28125" style="0" customWidth="1"/>
    <col min="19" max="19" width="16.28125" style="0" customWidth="1"/>
    <col min="20" max="20" width="16.7109375" style="0" customWidth="1"/>
    <col min="21" max="21" width="16.57421875" style="0" customWidth="1"/>
  </cols>
  <sheetData>
    <row r="2" ht="24" thickBot="1">
      <c r="A2" s="90" t="s">
        <v>62</v>
      </c>
    </row>
    <row r="3" spans="1:6" ht="15.75" customHeight="1">
      <c r="A3" s="95" t="s">
        <v>0</v>
      </c>
      <c r="B3" s="91" t="s">
        <v>54</v>
      </c>
      <c r="C3" s="91" t="s">
        <v>55</v>
      </c>
      <c r="D3" s="91" t="s">
        <v>56</v>
      </c>
      <c r="E3" s="91" t="s">
        <v>57</v>
      </c>
      <c r="F3" s="93" t="s">
        <v>64</v>
      </c>
    </row>
    <row r="4" spans="1:6" ht="13.5" customHeight="1" thickBot="1">
      <c r="A4" s="96"/>
      <c r="B4" s="92"/>
      <c r="C4" s="92"/>
      <c r="D4" s="92"/>
      <c r="E4" s="92"/>
      <c r="F4" s="94"/>
    </row>
    <row r="5" spans="1:6" ht="14.25">
      <c r="A5" s="1" t="s">
        <v>1</v>
      </c>
      <c r="B5" s="16">
        <v>3931</v>
      </c>
      <c r="C5" s="21">
        <v>4013</v>
      </c>
      <c r="D5" s="16">
        <v>4343</v>
      </c>
      <c r="E5" s="21">
        <v>4031</v>
      </c>
      <c r="F5" s="19">
        <v>16319</v>
      </c>
    </row>
    <row r="6" spans="1:6" ht="14.25">
      <c r="A6" s="2" t="s">
        <v>2</v>
      </c>
      <c r="B6" s="16">
        <v>600</v>
      </c>
      <c r="C6" s="14">
        <v>544</v>
      </c>
      <c r="D6" s="16">
        <v>571</v>
      </c>
      <c r="E6" s="14">
        <v>650</v>
      </c>
      <c r="F6" s="19">
        <v>2365</v>
      </c>
    </row>
    <row r="7" spans="1:6" ht="14.25">
      <c r="A7" s="2" t="s">
        <v>3</v>
      </c>
      <c r="B7" s="16">
        <v>254</v>
      </c>
      <c r="C7" s="14">
        <v>247</v>
      </c>
      <c r="D7" s="16">
        <v>240</v>
      </c>
      <c r="E7" s="14">
        <v>237</v>
      </c>
      <c r="F7" s="19">
        <v>977</v>
      </c>
    </row>
    <row r="8" spans="1:6" ht="14.25">
      <c r="A8" s="2" t="s">
        <v>4</v>
      </c>
      <c r="B8" s="16">
        <v>275</v>
      </c>
      <c r="C8" s="14">
        <v>365</v>
      </c>
      <c r="D8" s="16">
        <v>452</v>
      </c>
      <c r="E8" s="14">
        <v>280</v>
      </c>
      <c r="F8" s="19">
        <v>1375</v>
      </c>
    </row>
    <row r="9" spans="1:6" ht="15.75">
      <c r="A9" s="3" t="s">
        <v>5</v>
      </c>
      <c r="B9" s="22">
        <v>5060</v>
      </c>
      <c r="C9" s="23">
        <v>5169</v>
      </c>
      <c r="D9" s="22">
        <v>5606</v>
      </c>
      <c r="E9" s="23">
        <v>5198</v>
      </c>
      <c r="F9" s="23">
        <v>21033</v>
      </c>
    </row>
    <row r="10" spans="1:6" ht="14.25">
      <c r="A10" s="2" t="s">
        <v>6</v>
      </c>
      <c r="B10" s="16">
        <v>1</v>
      </c>
      <c r="C10" s="14">
        <v>1</v>
      </c>
      <c r="D10" s="16">
        <v>2</v>
      </c>
      <c r="E10" s="14">
        <v>1</v>
      </c>
      <c r="F10" s="19">
        <v>5</v>
      </c>
    </row>
    <row r="11" spans="1:6" ht="15">
      <c r="A11" s="4" t="s">
        <v>7</v>
      </c>
      <c r="B11" s="17">
        <v>5061</v>
      </c>
      <c r="C11" s="15">
        <v>5170</v>
      </c>
      <c r="D11" s="17">
        <v>5608</v>
      </c>
      <c r="E11" s="15">
        <v>5199</v>
      </c>
      <c r="F11" s="20">
        <v>21038</v>
      </c>
    </row>
    <row r="12" spans="1:6" ht="6.75" customHeight="1">
      <c r="A12" s="2"/>
      <c r="B12" s="16"/>
      <c r="C12" s="14"/>
      <c r="D12" s="16"/>
      <c r="E12" s="14"/>
      <c r="F12" s="19"/>
    </row>
    <row r="13" spans="1:6" ht="14.25">
      <c r="A13" s="2" t="s">
        <v>8</v>
      </c>
      <c r="B13" s="16">
        <v>-1134</v>
      </c>
      <c r="C13" s="14">
        <v>-1136</v>
      </c>
      <c r="D13" s="16">
        <v>-1296</v>
      </c>
      <c r="E13" s="14">
        <v>-1053</v>
      </c>
      <c r="F13" s="19">
        <f aca="true" t="shared" si="0" ref="F13:F27">SUM(B13:E13)</f>
        <v>-4619</v>
      </c>
    </row>
    <row r="14" spans="1:6" ht="14.25">
      <c r="A14" s="2" t="s">
        <v>9</v>
      </c>
      <c r="B14" s="16">
        <v>-135</v>
      </c>
      <c r="C14" s="14">
        <v>-125</v>
      </c>
      <c r="D14" s="16">
        <v>-127</v>
      </c>
      <c r="E14" s="14">
        <v>-119</v>
      </c>
      <c r="F14" s="19">
        <f t="shared" si="0"/>
        <v>-506</v>
      </c>
    </row>
    <row r="15" spans="1:6" ht="14.25">
      <c r="A15" s="2" t="s">
        <v>10</v>
      </c>
      <c r="B15" s="16">
        <v>-179</v>
      </c>
      <c r="C15" s="14">
        <v>-182</v>
      </c>
      <c r="D15" s="16">
        <v>-182</v>
      </c>
      <c r="E15" s="14">
        <v>-175</v>
      </c>
      <c r="F15" s="19">
        <f t="shared" si="0"/>
        <v>-718</v>
      </c>
    </row>
    <row r="16" spans="1:6" ht="14.25">
      <c r="A16" s="2" t="s">
        <v>11</v>
      </c>
      <c r="B16" s="16">
        <v>-420</v>
      </c>
      <c r="C16" s="14">
        <v>-450</v>
      </c>
      <c r="D16" s="16">
        <v>-454</v>
      </c>
      <c r="E16" s="14">
        <v>-409</v>
      </c>
      <c r="F16" s="19">
        <f t="shared" si="0"/>
        <v>-1733</v>
      </c>
    </row>
    <row r="17" spans="1:6" ht="14.25">
      <c r="A17" s="2" t="s">
        <v>12</v>
      </c>
      <c r="B17" s="16">
        <v>-111</v>
      </c>
      <c r="C17" s="14">
        <v>-147</v>
      </c>
      <c r="D17" s="16">
        <v>-149</v>
      </c>
      <c r="E17" s="14">
        <v>-139</v>
      </c>
      <c r="F17" s="19">
        <f t="shared" si="0"/>
        <v>-546</v>
      </c>
    </row>
    <row r="18" spans="1:6" ht="14.25">
      <c r="A18" s="2" t="s">
        <v>13</v>
      </c>
      <c r="B18" s="16">
        <v>-328</v>
      </c>
      <c r="C18" s="14">
        <v>-331</v>
      </c>
      <c r="D18" s="16">
        <v>-327</v>
      </c>
      <c r="E18" s="14">
        <v>-312</v>
      </c>
      <c r="F18" s="19">
        <f t="shared" si="0"/>
        <v>-1298</v>
      </c>
    </row>
    <row r="19" spans="1:6" ht="14.25">
      <c r="A19" s="2" t="s">
        <v>14</v>
      </c>
      <c r="B19" s="16">
        <v>-293</v>
      </c>
      <c r="C19" s="14">
        <v>-266</v>
      </c>
      <c r="D19" s="16">
        <v>-270</v>
      </c>
      <c r="E19" s="14">
        <v>-255</v>
      </c>
      <c r="F19" s="19">
        <f t="shared" si="0"/>
        <v>-1084</v>
      </c>
    </row>
    <row r="20" spans="1:6" ht="14.25">
      <c r="A20" s="2" t="s">
        <v>15</v>
      </c>
      <c r="B20" s="16">
        <v>-205</v>
      </c>
      <c r="C20" s="14">
        <v>-231</v>
      </c>
      <c r="D20" s="16">
        <v>-206</v>
      </c>
      <c r="E20" s="14">
        <v>-214</v>
      </c>
      <c r="F20" s="19">
        <f t="shared" si="0"/>
        <v>-856</v>
      </c>
    </row>
    <row r="21" spans="1:6" ht="14.25">
      <c r="A21" s="2" t="s">
        <v>16</v>
      </c>
      <c r="B21" s="16">
        <v>-553</v>
      </c>
      <c r="C21" s="14">
        <v>-464</v>
      </c>
      <c r="D21" s="16">
        <v>-427</v>
      </c>
      <c r="E21" s="14">
        <v>-434</v>
      </c>
      <c r="F21" s="19">
        <f t="shared" si="0"/>
        <v>-1878</v>
      </c>
    </row>
    <row r="22" spans="1:6" ht="15">
      <c r="A22" s="4" t="s">
        <v>17</v>
      </c>
      <c r="B22" s="15">
        <f>SUM(B13:B21)</f>
        <v>-3358</v>
      </c>
      <c r="C22" s="15">
        <f>SUM(C13:C21)</f>
        <v>-3332</v>
      </c>
      <c r="D22" s="15">
        <f>SUM(D13:D21)</f>
        <v>-3438</v>
      </c>
      <c r="E22" s="15">
        <f>SUM(E13:E21)</f>
        <v>-3110</v>
      </c>
      <c r="F22" s="20">
        <f>SUM(F13:F21)</f>
        <v>-13238</v>
      </c>
    </row>
    <row r="23" spans="1:6" ht="14.25">
      <c r="A23" s="2" t="s">
        <v>18</v>
      </c>
      <c r="B23" s="16">
        <v>-1819</v>
      </c>
      <c r="C23" s="14">
        <v>-1893</v>
      </c>
      <c r="D23" s="16">
        <v>-1822</v>
      </c>
      <c r="E23" s="14">
        <v>-1865</v>
      </c>
      <c r="F23" s="19">
        <f t="shared" si="0"/>
        <v>-7399</v>
      </c>
    </row>
    <row r="24" spans="1:6" ht="14.25">
      <c r="A24" s="2" t="s">
        <v>19</v>
      </c>
      <c r="B24" s="16">
        <v>-59</v>
      </c>
      <c r="C24" s="14">
        <v>-63</v>
      </c>
      <c r="D24" s="16">
        <v>-61</v>
      </c>
      <c r="E24" s="14">
        <v>-54</v>
      </c>
      <c r="F24" s="19">
        <f t="shared" si="0"/>
        <v>-237</v>
      </c>
    </row>
    <row r="25" spans="1:6" ht="14.25">
      <c r="A25" s="2" t="s">
        <v>20</v>
      </c>
      <c r="B25" s="16">
        <v>-400</v>
      </c>
      <c r="C25" s="14">
        <v>-423</v>
      </c>
      <c r="D25" s="16">
        <v>-410</v>
      </c>
      <c r="E25" s="14">
        <v>-408</v>
      </c>
      <c r="F25" s="19">
        <f t="shared" si="0"/>
        <v>-1641</v>
      </c>
    </row>
    <row r="26" spans="1:6" ht="14.25">
      <c r="A26" s="2" t="s">
        <v>21</v>
      </c>
      <c r="B26" s="16">
        <v>-18</v>
      </c>
      <c r="C26" s="14">
        <v>-3</v>
      </c>
      <c r="D26" s="16">
        <v>-10</v>
      </c>
      <c r="E26" s="14">
        <v>-29</v>
      </c>
      <c r="F26" s="19">
        <f t="shared" si="0"/>
        <v>-60</v>
      </c>
    </row>
    <row r="27" spans="1:6" ht="14.25">
      <c r="A27" s="2" t="s">
        <v>22</v>
      </c>
      <c r="B27" s="16">
        <v>58</v>
      </c>
      <c r="C27" s="14">
        <v>48</v>
      </c>
      <c r="D27" s="16">
        <v>86</v>
      </c>
      <c r="E27" s="14">
        <v>22</v>
      </c>
      <c r="F27" s="19">
        <f t="shared" si="0"/>
        <v>214</v>
      </c>
    </row>
    <row r="28" spans="1:6" ht="6.75" customHeight="1">
      <c r="A28" s="2"/>
      <c r="B28" s="16"/>
      <c r="C28" s="14"/>
      <c r="D28" s="16"/>
      <c r="E28" s="14"/>
      <c r="F28" s="19"/>
    </row>
    <row r="29" spans="1:6" ht="15.75">
      <c r="A29" s="3" t="s">
        <v>23</v>
      </c>
      <c r="B29" s="22">
        <v>-535</v>
      </c>
      <c r="C29" s="23">
        <v>-496</v>
      </c>
      <c r="D29" s="25">
        <v>-47</v>
      </c>
      <c r="E29" s="23">
        <v>-245</v>
      </c>
      <c r="F29" s="23">
        <v>-1323</v>
      </c>
    </row>
    <row r="30" spans="1:6" ht="6.75" customHeight="1">
      <c r="A30" s="2"/>
      <c r="B30" s="16"/>
      <c r="C30" s="14"/>
      <c r="D30" s="16"/>
      <c r="E30" s="14"/>
      <c r="F30" s="19"/>
    </row>
    <row r="31" spans="1:6" ht="14.25">
      <c r="A31" s="2" t="s">
        <v>24</v>
      </c>
      <c r="B31" s="16" t="s">
        <v>58</v>
      </c>
      <c r="C31" s="14">
        <v>1</v>
      </c>
      <c r="D31" s="16">
        <v>1</v>
      </c>
      <c r="E31" s="14">
        <v>-2</v>
      </c>
      <c r="F31" s="19" t="s">
        <v>58</v>
      </c>
    </row>
    <row r="32" spans="1:6" ht="14.25">
      <c r="A32" s="2" t="s">
        <v>25</v>
      </c>
      <c r="B32" s="16">
        <v>6</v>
      </c>
      <c r="C32" s="14" t="s">
        <v>58</v>
      </c>
      <c r="D32" s="16">
        <v>1</v>
      </c>
      <c r="E32" s="14" t="s">
        <v>58</v>
      </c>
      <c r="F32" s="19">
        <v>7</v>
      </c>
    </row>
    <row r="33" spans="1:6" ht="14.25">
      <c r="A33" s="2" t="s">
        <v>26</v>
      </c>
      <c r="B33" s="16">
        <v>1</v>
      </c>
      <c r="C33" s="14" t="s">
        <v>58</v>
      </c>
      <c r="D33" s="16" t="s">
        <v>58</v>
      </c>
      <c r="E33" s="14" t="s">
        <v>58</v>
      </c>
      <c r="F33" s="19">
        <v>1</v>
      </c>
    </row>
    <row r="34" spans="1:6" ht="14.25">
      <c r="A34" s="2" t="s">
        <v>27</v>
      </c>
      <c r="B34" s="16">
        <v>-57</v>
      </c>
      <c r="C34" s="14">
        <v>-1</v>
      </c>
      <c r="D34" s="16">
        <v>-77</v>
      </c>
      <c r="E34" s="14">
        <v>-9</v>
      </c>
      <c r="F34" s="19">
        <v>-144</v>
      </c>
    </row>
    <row r="35" spans="1:6" ht="6.75" customHeight="1">
      <c r="A35" s="2"/>
      <c r="B35" s="16"/>
      <c r="C35" s="14"/>
      <c r="D35" s="16"/>
      <c r="E35" s="14"/>
      <c r="F35" s="19"/>
    </row>
    <row r="36" spans="1:6" ht="15.75">
      <c r="A36" s="5" t="s">
        <v>28</v>
      </c>
      <c r="B36" s="22">
        <v>-585</v>
      </c>
      <c r="C36" s="23">
        <v>-496</v>
      </c>
      <c r="D36" s="22">
        <v>-122</v>
      </c>
      <c r="E36" s="23">
        <v>-256</v>
      </c>
      <c r="F36" s="23">
        <v>-1459</v>
      </c>
    </row>
    <row r="37" spans="1:6" ht="6.75" customHeight="1">
      <c r="A37" s="2"/>
      <c r="B37" s="16"/>
      <c r="C37" s="14"/>
      <c r="D37" s="16"/>
      <c r="E37" s="14"/>
      <c r="F37" s="19"/>
    </row>
    <row r="38" spans="1:6" ht="14.25">
      <c r="A38" s="2" t="s">
        <v>29</v>
      </c>
      <c r="B38" s="16">
        <v>-82</v>
      </c>
      <c r="C38" s="14">
        <v>-87</v>
      </c>
      <c r="D38" s="16">
        <v>-99</v>
      </c>
      <c r="E38" s="14">
        <v>-112</v>
      </c>
      <c r="F38" s="19">
        <v>-380</v>
      </c>
    </row>
    <row r="39" spans="1:6" ht="14.25">
      <c r="A39" s="2" t="s">
        <v>30</v>
      </c>
      <c r="B39" s="16">
        <v>35</v>
      </c>
      <c r="C39" s="14">
        <v>31</v>
      </c>
      <c r="D39" s="16">
        <v>29</v>
      </c>
      <c r="E39" s="14">
        <v>25</v>
      </c>
      <c r="F39" s="19">
        <v>120</v>
      </c>
    </row>
    <row r="40" spans="1:6" ht="15">
      <c r="A40" s="4" t="s">
        <v>31</v>
      </c>
      <c r="B40" s="17">
        <v>-47</v>
      </c>
      <c r="C40" s="15">
        <v>-56</v>
      </c>
      <c r="D40" s="17">
        <v>-70</v>
      </c>
      <c r="E40" s="15">
        <v>-87</v>
      </c>
      <c r="F40" s="20">
        <v>-260</v>
      </c>
    </row>
    <row r="41" spans="1:6" ht="14.25">
      <c r="A41" s="2" t="s">
        <v>32</v>
      </c>
      <c r="B41" s="26">
        <v>-27</v>
      </c>
      <c r="C41" s="18">
        <v>43</v>
      </c>
      <c r="D41" s="26">
        <v>13</v>
      </c>
      <c r="E41" s="18">
        <v>6</v>
      </c>
      <c r="F41" s="19">
        <v>35</v>
      </c>
    </row>
    <row r="42" spans="1:6" ht="14.25">
      <c r="A42" s="2" t="s">
        <v>33</v>
      </c>
      <c r="B42" s="26">
        <v>-65</v>
      </c>
      <c r="C42" s="18">
        <v>-98</v>
      </c>
      <c r="D42" s="26">
        <v>-1</v>
      </c>
      <c r="E42" s="18">
        <v>-54</v>
      </c>
      <c r="F42" s="19">
        <v>-218</v>
      </c>
    </row>
    <row r="43" spans="1:6" ht="14.25">
      <c r="A43" s="2" t="s">
        <v>34</v>
      </c>
      <c r="B43" s="16">
        <v>-4</v>
      </c>
      <c r="C43" s="14">
        <v>-5</v>
      </c>
      <c r="D43" s="16">
        <v>-3</v>
      </c>
      <c r="E43" s="14" t="s">
        <v>58</v>
      </c>
      <c r="F43" s="19">
        <v>-12</v>
      </c>
    </row>
    <row r="44" spans="1:6" ht="6.75" customHeight="1">
      <c r="A44" s="2"/>
      <c r="B44" s="16"/>
      <c r="C44" s="14"/>
      <c r="D44" s="16"/>
      <c r="E44" s="14"/>
      <c r="F44" s="19"/>
    </row>
    <row r="45" spans="1:6" ht="15.75">
      <c r="A45" s="5" t="s">
        <v>35</v>
      </c>
      <c r="B45" s="22">
        <v>-728</v>
      </c>
      <c r="C45" s="23">
        <v>-612</v>
      </c>
      <c r="D45" s="25">
        <v>-183</v>
      </c>
      <c r="E45" s="23">
        <v>-391</v>
      </c>
      <c r="F45" s="23">
        <v>-1914</v>
      </c>
    </row>
    <row r="46" spans="1:6" ht="6.75" customHeight="1">
      <c r="A46" s="6"/>
      <c r="B46" s="16"/>
      <c r="C46" s="14"/>
      <c r="D46" s="16"/>
      <c r="E46" s="14"/>
      <c r="F46" s="19"/>
    </row>
    <row r="47" spans="1:6" ht="14.25">
      <c r="A47" s="2" t="s">
        <v>36</v>
      </c>
      <c r="B47" s="16">
        <v>244</v>
      </c>
      <c r="C47" s="14">
        <v>195</v>
      </c>
      <c r="D47" s="16">
        <v>46</v>
      </c>
      <c r="E47" s="14">
        <v>96</v>
      </c>
      <c r="F47" s="19">
        <v>581</v>
      </c>
    </row>
    <row r="48" spans="1:6" ht="6.75" customHeight="1">
      <c r="A48" s="2"/>
      <c r="B48" s="16"/>
      <c r="C48" s="14"/>
      <c r="D48" s="16"/>
      <c r="E48" s="14"/>
      <c r="F48" s="19"/>
    </row>
    <row r="49" spans="1:6" ht="15.75">
      <c r="A49" s="5" t="s">
        <v>37</v>
      </c>
      <c r="B49" s="22">
        <v>-484</v>
      </c>
      <c r="C49" s="23">
        <v>-417</v>
      </c>
      <c r="D49" s="25">
        <v>-137</v>
      </c>
      <c r="E49" s="23">
        <v>-295</v>
      </c>
      <c r="F49" s="23">
        <v>-1333</v>
      </c>
    </row>
    <row r="50" spans="1:6" ht="6.75" customHeight="1">
      <c r="A50" s="6"/>
      <c r="B50" s="16"/>
      <c r="C50" s="14"/>
      <c r="D50" s="16"/>
      <c r="E50" s="14"/>
      <c r="F50" s="19"/>
    </row>
    <row r="51" spans="1:6" ht="14.25">
      <c r="A51" s="2" t="s">
        <v>38</v>
      </c>
      <c r="B51" s="16">
        <v>9</v>
      </c>
      <c r="C51" s="14">
        <v>-10</v>
      </c>
      <c r="D51" s="16">
        <v>-9</v>
      </c>
      <c r="E51" s="14">
        <v>1</v>
      </c>
      <c r="F51" s="19">
        <v>-9</v>
      </c>
    </row>
    <row r="52" spans="1:6" ht="6.75" customHeight="1">
      <c r="A52" s="2"/>
      <c r="B52" s="16"/>
      <c r="C52" s="14"/>
      <c r="D52" s="16"/>
      <c r="E52" s="14"/>
      <c r="F52" s="19"/>
    </row>
    <row r="53" spans="1:6" ht="15.75">
      <c r="A53" s="5" t="s">
        <v>39</v>
      </c>
      <c r="B53" s="22">
        <v>-475</v>
      </c>
      <c r="C53" s="23">
        <v>-427</v>
      </c>
      <c r="D53" s="25">
        <v>-146</v>
      </c>
      <c r="E53" s="23">
        <v>-294</v>
      </c>
      <c r="F53" s="23">
        <v>-1342</v>
      </c>
    </row>
    <row r="54" spans="1:6" ht="6.75" customHeight="1">
      <c r="A54" s="6"/>
      <c r="B54" s="16"/>
      <c r="C54" s="14"/>
      <c r="D54" s="16"/>
      <c r="E54" s="14"/>
      <c r="F54" s="19"/>
    </row>
    <row r="55" spans="1:6" ht="14.25">
      <c r="A55" s="2" t="s">
        <v>40</v>
      </c>
      <c r="B55" s="16" t="s">
        <v>58</v>
      </c>
      <c r="C55" s="14" t="s">
        <v>58</v>
      </c>
      <c r="D55" s="16" t="s">
        <v>58</v>
      </c>
      <c r="E55" s="14" t="s">
        <v>58</v>
      </c>
      <c r="F55" s="19" t="s">
        <v>58</v>
      </c>
    </row>
    <row r="56" spans="1:6" ht="6.75" customHeight="1">
      <c r="A56" s="2"/>
      <c r="B56" s="16"/>
      <c r="C56" s="14"/>
      <c r="D56" s="16"/>
      <c r="E56" s="14"/>
      <c r="F56" s="19"/>
    </row>
    <row r="57" spans="1:6" ht="15.75">
      <c r="A57" s="5" t="s">
        <v>41</v>
      </c>
      <c r="B57" s="22">
        <v>-475</v>
      </c>
      <c r="C57" s="23">
        <v>-427</v>
      </c>
      <c r="D57" s="22">
        <v>-146</v>
      </c>
      <c r="E57" s="23">
        <v>-294</v>
      </c>
      <c r="F57" s="23">
        <v>-1342</v>
      </c>
    </row>
    <row r="58" spans="1:6" ht="6.75" customHeight="1">
      <c r="A58" s="7"/>
      <c r="B58" s="16"/>
      <c r="C58" s="14"/>
      <c r="D58" s="16"/>
      <c r="E58" s="14"/>
      <c r="F58" s="19"/>
    </row>
    <row r="59" spans="1:6" ht="14.25">
      <c r="A59" s="2" t="s">
        <v>42</v>
      </c>
      <c r="B59" s="16">
        <v>-4</v>
      </c>
      <c r="C59" s="14">
        <v>1</v>
      </c>
      <c r="D59" s="16">
        <v>-1</v>
      </c>
      <c r="E59" s="14">
        <v>-1</v>
      </c>
      <c r="F59" s="19">
        <v>-5</v>
      </c>
    </row>
    <row r="60" spans="1:6" ht="6.75" customHeight="1" thickBot="1">
      <c r="A60" s="2"/>
      <c r="B60" s="16"/>
      <c r="C60" s="14"/>
      <c r="D60" s="16"/>
      <c r="E60" s="27"/>
      <c r="F60" s="19"/>
    </row>
    <row r="61" spans="1:6" ht="16.5" thickBot="1">
      <c r="A61" s="8" t="s">
        <v>43</v>
      </c>
      <c r="B61" s="28">
        <v>-479</v>
      </c>
      <c r="C61" s="29">
        <v>-426</v>
      </c>
      <c r="D61" s="30">
        <v>-147</v>
      </c>
      <c r="E61" s="31">
        <v>-295</v>
      </c>
      <c r="F61" s="23">
        <v>-1347</v>
      </c>
    </row>
    <row r="62" spans="1:6" ht="15.75">
      <c r="A62" s="76"/>
      <c r="B62" s="77"/>
      <c r="C62" s="77"/>
      <c r="D62" s="77"/>
      <c r="E62" s="77"/>
      <c r="F62" s="77"/>
    </row>
    <row r="63" spans="1:6" ht="18.75" thickBot="1">
      <c r="A63" s="52" t="s">
        <v>65</v>
      </c>
      <c r="B63" s="35"/>
      <c r="C63" s="36"/>
      <c r="D63" s="36"/>
      <c r="E63" s="36"/>
      <c r="F63" s="36"/>
    </row>
    <row r="64" spans="1:6" ht="15">
      <c r="A64" s="56" t="s">
        <v>74</v>
      </c>
      <c r="B64" s="63">
        <v>61235</v>
      </c>
      <c r="C64" s="32">
        <v>63578</v>
      </c>
      <c r="D64" s="63">
        <v>66862</v>
      </c>
      <c r="E64" s="32">
        <v>61407</v>
      </c>
      <c r="F64" s="37">
        <v>253082</v>
      </c>
    </row>
    <row r="65" spans="1:6" ht="15">
      <c r="A65" s="57" t="s">
        <v>73</v>
      </c>
      <c r="B65" s="64">
        <v>46216</v>
      </c>
      <c r="C65" s="33">
        <v>50467</v>
      </c>
      <c r="D65" s="64">
        <v>56141</v>
      </c>
      <c r="E65" s="33">
        <v>49220</v>
      </c>
      <c r="F65" s="38">
        <v>202044</v>
      </c>
    </row>
    <row r="66" spans="1:6" ht="15.75" thickBot="1">
      <c r="A66" s="9" t="s">
        <v>66</v>
      </c>
      <c r="B66" s="65">
        <v>0.755</v>
      </c>
      <c r="C66" s="39">
        <v>0.794</v>
      </c>
      <c r="D66" s="75">
        <v>0.84</v>
      </c>
      <c r="E66" s="39">
        <v>0.804</v>
      </c>
      <c r="F66" s="41">
        <v>0.7982</v>
      </c>
    </row>
    <row r="67" spans="1:6" ht="6.75" customHeight="1" thickBot="1">
      <c r="A67" s="10"/>
      <c r="B67" s="34"/>
      <c r="C67" s="34"/>
      <c r="D67" s="34"/>
      <c r="E67" s="34"/>
      <c r="F67" s="13"/>
    </row>
    <row r="68" spans="1:6" ht="15">
      <c r="A68" s="56" t="s">
        <v>72</v>
      </c>
      <c r="B68" s="63">
        <v>4530</v>
      </c>
      <c r="C68" s="32">
        <v>4338</v>
      </c>
      <c r="D68" s="63">
        <v>4339</v>
      </c>
      <c r="E68" s="32">
        <v>4070</v>
      </c>
      <c r="F68" s="37">
        <v>17277</v>
      </c>
    </row>
    <row r="69" spans="1:6" ht="15">
      <c r="A69" s="57" t="s">
        <v>71</v>
      </c>
      <c r="B69" s="64">
        <v>2732</v>
      </c>
      <c r="C69" s="33">
        <v>2741</v>
      </c>
      <c r="D69" s="64">
        <v>2800</v>
      </c>
      <c r="E69" s="33">
        <v>2849</v>
      </c>
      <c r="F69" s="38">
        <v>11122</v>
      </c>
    </row>
    <row r="70" spans="1:6" ht="15.75" thickBot="1">
      <c r="A70" s="9" t="s">
        <v>44</v>
      </c>
      <c r="B70" s="65">
        <v>0.583</v>
      </c>
      <c r="C70" s="39">
        <v>0.632</v>
      </c>
      <c r="D70" s="65">
        <v>0.645</v>
      </c>
      <c r="E70" s="40">
        <v>0.7</v>
      </c>
      <c r="F70" s="41">
        <v>0.64</v>
      </c>
    </row>
    <row r="71" spans="2:6" ht="6.75" customHeight="1" thickBot="1">
      <c r="B71" s="34"/>
      <c r="C71" s="34"/>
      <c r="D71" s="34"/>
      <c r="E71" s="34"/>
      <c r="F71" s="13"/>
    </row>
    <row r="72" spans="1:6" ht="15">
      <c r="A72" s="56" t="s">
        <v>67</v>
      </c>
      <c r="B72" s="66">
        <v>6.08</v>
      </c>
      <c r="C72" s="42">
        <v>6</v>
      </c>
      <c r="D72" s="66">
        <v>6.19</v>
      </c>
      <c r="E72" s="42">
        <v>6.25</v>
      </c>
      <c r="F72" s="43">
        <v>6.12</v>
      </c>
    </row>
    <row r="73" spans="1:6" ht="15.75" thickBot="1">
      <c r="A73" s="58" t="s">
        <v>68</v>
      </c>
      <c r="B73" s="67">
        <v>8.06</v>
      </c>
      <c r="C73" s="44">
        <v>7.56</v>
      </c>
      <c r="D73" s="69">
        <v>7.37</v>
      </c>
      <c r="E73" s="44">
        <v>7.8</v>
      </c>
      <c r="F73" s="45">
        <v>7.66</v>
      </c>
    </row>
    <row r="74" spans="1:6" ht="6.75" customHeight="1" thickBot="1">
      <c r="A74" s="11"/>
      <c r="B74" s="33"/>
      <c r="C74" s="34"/>
      <c r="D74" s="34"/>
      <c r="E74" s="34"/>
      <c r="F74" s="13"/>
    </row>
    <row r="75" spans="1:6" ht="15">
      <c r="A75" s="56" t="s">
        <v>69</v>
      </c>
      <c r="B75" s="68">
        <v>12.48</v>
      </c>
      <c r="C75" s="42">
        <v>11.78</v>
      </c>
      <c r="D75" s="66">
        <v>12.36</v>
      </c>
      <c r="E75" s="42">
        <v>15.25</v>
      </c>
      <c r="F75" s="43">
        <v>12.87</v>
      </c>
    </row>
    <row r="76" spans="1:6" ht="15.75" thickBot="1">
      <c r="A76" s="58" t="s">
        <v>70</v>
      </c>
      <c r="B76" s="69">
        <v>20.77</v>
      </c>
      <c r="C76" s="44">
        <v>18.64</v>
      </c>
      <c r="D76" s="69">
        <v>19.28</v>
      </c>
      <c r="E76" s="44">
        <v>21.87</v>
      </c>
      <c r="F76" s="78">
        <v>20</v>
      </c>
    </row>
    <row r="77" ht="6.75" customHeight="1">
      <c r="A77" s="11"/>
    </row>
    <row r="79" spans="1:6" ht="18.75" thickBot="1">
      <c r="A79" s="52" t="s">
        <v>45</v>
      </c>
      <c r="B79" s="34"/>
      <c r="C79" s="34"/>
      <c r="D79" s="34"/>
      <c r="E79" s="34"/>
      <c r="F79" s="13"/>
    </row>
    <row r="80" spans="1:6" ht="12.75">
      <c r="A80" s="53" t="s">
        <v>46</v>
      </c>
      <c r="B80" s="66">
        <v>164</v>
      </c>
      <c r="C80" s="42">
        <v>165</v>
      </c>
      <c r="D80" s="66">
        <v>166</v>
      </c>
      <c r="E80" s="42">
        <v>165</v>
      </c>
      <c r="F80" s="43">
        <v>165</v>
      </c>
    </row>
    <row r="81" spans="1:6" ht="12.75" customHeight="1">
      <c r="A81" s="54" t="s">
        <v>47</v>
      </c>
      <c r="B81" s="70">
        <v>23</v>
      </c>
      <c r="C81" s="34">
        <v>18</v>
      </c>
      <c r="D81" s="70">
        <v>18</v>
      </c>
      <c r="E81" s="34">
        <v>19</v>
      </c>
      <c r="F81" s="46">
        <v>19</v>
      </c>
    </row>
    <row r="82" spans="1:6" ht="12.75" customHeight="1">
      <c r="A82" s="54" t="s">
        <v>48</v>
      </c>
      <c r="B82" s="70">
        <v>236</v>
      </c>
      <c r="C82" s="34">
        <v>235</v>
      </c>
      <c r="D82" s="70">
        <v>232</v>
      </c>
      <c r="E82" s="34">
        <v>229</v>
      </c>
      <c r="F82" s="46">
        <v>229</v>
      </c>
    </row>
    <row r="83" spans="1:6" ht="13.5" customHeight="1">
      <c r="A83" s="54" t="s">
        <v>49</v>
      </c>
      <c r="B83" s="70">
        <v>198</v>
      </c>
      <c r="C83" s="34">
        <v>195</v>
      </c>
      <c r="D83" s="70">
        <v>195</v>
      </c>
      <c r="E83" s="34">
        <v>188</v>
      </c>
      <c r="F83" s="46">
        <v>188</v>
      </c>
    </row>
    <row r="84" spans="1:6" ht="13.5" customHeight="1" thickBot="1">
      <c r="A84" s="55" t="s">
        <v>59</v>
      </c>
      <c r="B84" s="71">
        <f>+B80+B81+B82+B83</f>
        <v>621</v>
      </c>
      <c r="C84" s="61">
        <f>+C80+C81+C82+C83</f>
        <v>613</v>
      </c>
      <c r="D84" s="71">
        <f>+D80+D81+D82+D83</f>
        <v>611</v>
      </c>
      <c r="E84" s="61">
        <f>+E80+E81+E82+E83</f>
        <v>601</v>
      </c>
      <c r="F84" s="62">
        <f>+F80+F81+F82+F83</f>
        <v>601</v>
      </c>
    </row>
    <row r="85" spans="1:8" ht="15.75">
      <c r="A85" s="12"/>
      <c r="H85" s="79"/>
    </row>
    <row r="86" ht="18.75" thickBot="1">
      <c r="A86" s="59" t="s">
        <v>75</v>
      </c>
    </row>
    <row r="87" spans="1:7" ht="12.75">
      <c r="A87" s="53" t="s">
        <v>50</v>
      </c>
      <c r="B87" s="72">
        <v>-365</v>
      </c>
      <c r="C87" s="48">
        <v>-338</v>
      </c>
      <c r="D87" s="72">
        <v>-15</v>
      </c>
      <c r="E87" s="48">
        <v>-184</v>
      </c>
      <c r="F87" s="37">
        <f>SUM(B87:E87)</f>
        <v>-902</v>
      </c>
      <c r="G87" s="13"/>
    </row>
    <row r="88" spans="1:7" ht="12.75">
      <c r="A88" s="54" t="s">
        <v>51</v>
      </c>
      <c r="B88" s="73">
        <v>-164</v>
      </c>
      <c r="C88" s="49">
        <v>-197</v>
      </c>
      <c r="D88" s="73">
        <v>-147</v>
      </c>
      <c r="E88" s="49">
        <v>-29</v>
      </c>
      <c r="F88" s="38">
        <f>SUM(B88:E88)</f>
        <v>-537</v>
      </c>
      <c r="G88" s="13"/>
    </row>
    <row r="89" spans="1:7" ht="12.75">
      <c r="A89" s="54" t="s">
        <v>52</v>
      </c>
      <c r="B89" s="73">
        <v>47</v>
      </c>
      <c r="C89" s="49">
        <v>30</v>
      </c>
      <c r="D89" s="73">
        <v>38</v>
      </c>
      <c r="E89" s="49">
        <v>12</v>
      </c>
      <c r="F89" s="38">
        <f>SUM(B89:E89)</f>
        <v>127</v>
      </c>
      <c r="G89" s="13"/>
    </row>
    <row r="90" spans="1:7" ht="16.5" thickBot="1">
      <c r="A90" s="60" t="s">
        <v>53</v>
      </c>
      <c r="B90" s="74">
        <v>-53</v>
      </c>
      <c r="C90" s="50">
        <v>9</v>
      </c>
      <c r="D90" s="74">
        <v>77</v>
      </c>
      <c r="E90" s="50">
        <v>-44</v>
      </c>
      <c r="F90" s="51">
        <f>SUM(B90:E90)</f>
        <v>-11</v>
      </c>
      <c r="G90" s="79"/>
    </row>
    <row r="91" spans="1:8" ht="12.75">
      <c r="A91" s="13"/>
      <c r="B91" s="47"/>
      <c r="C91" s="13"/>
      <c r="D91" s="13"/>
      <c r="E91" s="13"/>
      <c r="F91" s="13"/>
      <c r="G91" s="13"/>
      <c r="H91" s="13"/>
    </row>
    <row r="92" spans="2:8" ht="12.75">
      <c r="B92" s="13"/>
      <c r="C92" s="13"/>
      <c r="D92" s="13"/>
      <c r="E92" s="13"/>
      <c r="F92" s="13"/>
      <c r="G92" s="13"/>
      <c r="H92" s="13"/>
    </row>
    <row r="93" spans="2:7" ht="12.75">
      <c r="B93" s="13"/>
      <c r="C93" s="13"/>
      <c r="D93" s="13"/>
      <c r="E93" s="13"/>
      <c r="F93" s="13"/>
      <c r="G93" s="13"/>
    </row>
    <row r="94" spans="1:8" ht="12.75">
      <c r="A94" s="13"/>
      <c r="B94" s="13"/>
      <c r="C94" s="13"/>
      <c r="D94" s="13"/>
      <c r="E94" s="13"/>
      <c r="F94" s="13"/>
      <c r="G94" s="13"/>
      <c r="H94" s="13"/>
    </row>
  </sheetData>
  <mergeCells count="6">
    <mergeCell ref="E3:E4"/>
    <mergeCell ref="F3:F4"/>
    <mergeCell ref="D3:D4"/>
    <mergeCell ref="A3:A4"/>
    <mergeCell ref="B3:B4"/>
    <mergeCell ref="C3:C4"/>
  </mergeCells>
  <printOptions/>
  <pageMargins left="0.75" right="0.75" top="1" bottom="1" header="0.4921259845" footer="0.4921259845"/>
  <pageSetup fitToHeight="1" fitToWidth="1" horizontalDpi="200" verticalDpi="2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1"/>
  <sheetViews>
    <sheetView zoomScale="70" zoomScaleNormal="70" workbookViewId="0" topLeftCell="A1">
      <selection activeCell="A86" sqref="A86"/>
    </sheetView>
  </sheetViews>
  <sheetFormatPr defaultColWidth="11.421875" defaultRowHeight="12.75"/>
  <cols>
    <col min="1" max="1" width="60.8515625" style="0" customWidth="1"/>
    <col min="2" max="2" width="16.421875" style="0" customWidth="1"/>
    <col min="3" max="3" width="16.57421875" style="0" customWidth="1"/>
    <col min="4" max="4" width="16.8515625" style="0" customWidth="1"/>
    <col min="5" max="5" width="16.7109375" style="0" customWidth="1"/>
    <col min="6" max="6" width="16.57421875" style="0" customWidth="1"/>
  </cols>
  <sheetData>
    <row r="2" ht="24" thickBot="1">
      <c r="A2" s="90" t="s">
        <v>61</v>
      </c>
    </row>
    <row r="3" spans="1:6" ht="12.75" customHeight="1">
      <c r="A3" s="95" t="s">
        <v>0</v>
      </c>
      <c r="B3" s="91" t="s">
        <v>54</v>
      </c>
      <c r="C3" s="91" t="s">
        <v>55</v>
      </c>
      <c r="D3" s="91" t="s">
        <v>56</v>
      </c>
      <c r="E3" s="91" t="s">
        <v>57</v>
      </c>
      <c r="F3" s="97" t="s">
        <v>64</v>
      </c>
    </row>
    <row r="4" spans="1:6" ht="18" customHeight="1" thickBot="1">
      <c r="A4" s="96"/>
      <c r="B4" s="92"/>
      <c r="C4" s="92"/>
      <c r="D4" s="92"/>
      <c r="E4" s="92"/>
      <c r="F4" s="98"/>
    </row>
    <row r="5" spans="1:6" ht="14.25">
      <c r="A5" s="1" t="s">
        <v>1</v>
      </c>
      <c r="B5" s="16">
        <v>3879</v>
      </c>
      <c r="C5" s="21">
        <v>4368</v>
      </c>
      <c r="D5" s="16">
        <v>5125</v>
      </c>
      <c r="E5" s="21">
        <v>4538</v>
      </c>
      <c r="F5" s="19">
        <v>17910</v>
      </c>
    </row>
    <row r="6" spans="1:6" ht="14.25">
      <c r="A6" s="2" t="s">
        <v>2</v>
      </c>
      <c r="B6" s="16">
        <v>674</v>
      </c>
      <c r="C6" s="14">
        <v>774</v>
      </c>
      <c r="D6" s="16">
        <v>786</v>
      </c>
      <c r="E6" s="14">
        <v>830</v>
      </c>
      <c r="F6" s="19">
        <v>3064</v>
      </c>
    </row>
    <row r="7" spans="1:6" ht="14.25">
      <c r="A7" s="2" t="s">
        <v>3</v>
      </c>
      <c r="B7" s="16">
        <v>233</v>
      </c>
      <c r="C7" s="14">
        <v>244</v>
      </c>
      <c r="D7" s="16">
        <v>288</v>
      </c>
      <c r="E7" s="14">
        <v>264</v>
      </c>
      <c r="F7" s="19">
        <v>1029</v>
      </c>
    </row>
    <row r="8" spans="1:6" ht="14.25">
      <c r="A8" s="2" t="s">
        <v>4</v>
      </c>
      <c r="B8" s="16">
        <v>235</v>
      </c>
      <c r="C8" s="14">
        <v>335</v>
      </c>
      <c r="D8" s="16">
        <v>450</v>
      </c>
      <c r="E8" s="14">
        <v>287</v>
      </c>
      <c r="F8" s="19">
        <v>1307</v>
      </c>
    </row>
    <row r="9" spans="1:6" ht="15.75">
      <c r="A9" s="3" t="s">
        <v>5</v>
      </c>
      <c r="B9" s="22">
        <v>5021</v>
      </c>
      <c r="C9" s="23">
        <v>5721</v>
      </c>
      <c r="D9" s="22">
        <v>6649</v>
      </c>
      <c r="E9" s="23">
        <v>5919</v>
      </c>
      <c r="F9" s="23">
        <v>23310</v>
      </c>
    </row>
    <row r="10" spans="1:6" ht="14.25">
      <c r="A10" s="2" t="s">
        <v>6</v>
      </c>
      <c r="B10" s="16">
        <v>1</v>
      </c>
      <c r="C10" s="14" t="s">
        <v>58</v>
      </c>
      <c r="D10" s="16">
        <v>5</v>
      </c>
      <c r="E10" s="14">
        <v>1</v>
      </c>
      <c r="F10" s="19">
        <v>7</v>
      </c>
    </row>
    <row r="11" spans="1:6" ht="15">
      <c r="A11" s="4" t="s">
        <v>7</v>
      </c>
      <c r="B11" s="17">
        <v>5022</v>
      </c>
      <c r="C11" s="15">
        <v>5721</v>
      </c>
      <c r="D11" s="17">
        <v>6654</v>
      </c>
      <c r="E11" s="15">
        <v>5920</v>
      </c>
      <c r="F11" s="20">
        <v>23317</v>
      </c>
    </row>
    <row r="12" spans="1:6" ht="6.75" customHeight="1">
      <c r="A12" s="2"/>
      <c r="B12" s="16"/>
      <c r="C12" s="14"/>
      <c r="D12" s="16"/>
      <c r="E12" s="14"/>
      <c r="F12" s="19"/>
    </row>
    <row r="13" spans="1:6" ht="14.25">
      <c r="A13" s="2" t="s">
        <v>8</v>
      </c>
      <c r="B13" s="16">
        <v>-1240</v>
      </c>
      <c r="C13" s="14">
        <v>-1441</v>
      </c>
      <c r="D13" s="16">
        <v>-1503</v>
      </c>
      <c r="E13" s="14">
        <v>-1350</v>
      </c>
      <c r="F13" s="19">
        <f aca="true" t="shared" si="0" ref="F13:F27">SUM(B13:E13)</f>
        <v>-5534</v>
      </c>
    </row>
    <row r="14" spans="1:6" ht="14.25">
      <c r="A14" s="2" t="s">
        <v>9</v>
      </c>
      <c r="B14" s="16">
        <v>-116</v>
      </c>
      <c r="C14" s="14">
        <v>-118</v>
      </c>
      <c r="D14" s="16">
        <v>-127</v>
      </c>
      <c r="E14" s="14">
        <v>-138</v>
      </c>
      <c r="F14" s="19">
        <f t="shared" si="0"/>
        <v>-499</v>
      </c>
    </row>
    <row r="15" spans="1:6" ht="14.25">
      <c r="A15" s="2" t="s">
        <v>10</v>
      </c>
      <c r="B15" s="16">
        <v>-182</v>
      </c>
      <c r="C15" s="14">
        <v>-201</v>
      </c>
      <c r="D15" s="16">
        <v>-215</v>
      </c>
      <c r="E15" s="14">
        <v>-208</v>
      </c>
      <c r="F15" s="19">
        <f t="shared" si="0"/>
        <v>-806</v>
      </c>
    </row>
    <row r="16" spans="1:6" ht="14.25">
      <c r="A16" s="2" t="s">
        <v>11</v>
      </c>
      <c r="B16" s="16">
        <v>-394</v>
      </c>
      <c r="C16" s="14">
        <v>-426</v>
      </c>
      <c r="D16" s="16">
        <v>-475</v>
      </c>
      <c r="E16" s="14">
        <v>-427</v>
      </c>
      <c r="F16" s="19">
        <f t="shared" si="0"/>
        <v>-1722</v>
      </c>
    </row>
    <row r="17" spans="1:8" ht="14.25">
      <c r="A17" s="2" t="s">
        <v>12</v>
      </c>
      <c r="B17" s="16">
        <v>-127</v>
      </c>
      <c r="C17" s="14">
        <v>-135</v>
      </c>
      <c r="D17" s="16">
        <v>-150</v>
      </c>
      <c r="E17" s="14">
        <v>-138</v>
      </c>
      <c r="F17" s="19">
        <f>SUM(B17:E17)</f>
        <v>-550</v>
      </c>
      <c r="H17" s="36"/>
    </row>
    <row r="18" spans="1:6" ht="14.25">
      <c r="A18" s="2" t="s">
        <v>13</v>
      </c>
      <c r="B18" s="16">
        <v>-311</v>
      </c>
      <c r="C18" s="14">
        <v>-322</v>
      </c>
      <c r="D18" s="16">
        <v>-343</v>
      </c>
      <c r="E18" s="14">
        <v>-324</v>
      </c>
      <c r="F18" s="19">
        <f t="shared" si="0"/>
        <v>-1300</v>
      </c>
    </row>
    <row r="19" spans="1:6" ht="14.25">
      <c r="A19" s="2" t="s">
        <v>14</v>
      </c>
      <c r="B19" s="16">
        <v>-281</v>
      </c>
      <c r="C19" s="14">
        <v>-285</v>
      </c>
      <c r="D19" s="16">
        <v>-310</v>
      </c>
      <c r="E19" s="14">
        <v>-279</v>
      </c>
      <c r="F19" s="19">
        <f t="shared" si="0"/>
        <v>-1155</v>
      </c>
    </row>
    <row r="20" spans="1:6" ht="14.25">
      <c r="A20" s="2" t="s">
        <v>15</v>
      </c>
      <c r="B20" s="16">
        <v>-203</v>
      </c>
      <c r="C20" s="14">
        <v>-239</v>
      </c>
      <c r="D20" s="16">
        <v>-257</v>
      </c>
      <c r="E20" s="14">
        <v>-223</v>
      </c>
      <c r="F20" s="19">
        <f t="shared" si="0"/>
        <v>-922</v>
      </c>
    </row>
    <row r="21" spans="1:6" ht="14.25">
      <c r="A21" s="2" t="s">
        <v>16</v>
      </c>
      <c r="B21" s="16">
        <v>-463</v>
      </c>
      <c r="C21" s="14">
        <v>-442</v>
      </c>
      <c r="D21" s="16">
        <v>-442</v>
      </c>
      <c r="E21" s="14">
        <v>-471</v>
      </c>
      <c r="F21" s="19">
        <f t="shared" si="0"/>
        <v>-1818</v>
      </c>
    </row>
    <row r="22" spans="1:6" ht="15">
      <c r="A22" s="4" t="s">
        <v>17</v>
      </c>
      <c r="B22" s="17">
        <v>-3317</v>
      </c>
      <c r="C22" s="15">
        <v>-3609</v>
      </c>
      <c r="D22" s="24">
        <v>-3822</v>
      </c>
      <c r="E22" s="15">
        <v>-3558</v>
      </c>
      <c r="F22" s="20">
        <v>-14306</v>
      </c>
    </row>
    <row r="23" spans="1:6" ht="14.25">
      <c r="A23" s="2" t="s">
        <v>18</v>
      </c>
      <c r="B23" s="16">
        <v>-1854</v>
      </c>
      <c r="C23" s="14">
        <v>-1867</v>
      </c>
      <c r="D23" s="16">
        <v>-1823</v>
      </c>
      <c r="E23" s="14">
        <v>-1841</v>
      </c>
      <c r="F23" s="19">
        <f t="shared" si="0"/>
        <v>-7385</v>
      </c>
    </row>
    <row r="24" spans="1:6" ht="14.25">
      <c r="A24" s="2" t="s">
        <v>19</v>
      </c>
      <c r="B24" s="16">
        <v>-38</v>
      </c>
      <c r="C24" s="14">
        <v>-45</v>
      </c>
      <c r="D24" s="16">
        <v>-45</v>
      </c>
      <c r="E24" s="14">
        <v>-47</v>
      </c>
      <c r="F24" s="19">
        <f t="shared" si="0"/>
        <v>-175</v>
      </c>
    </row>
    <row r="25" spans="1:6" ht="14.25">
      <c r="A25" s="2" t="s">
        <v>20</v>
      </c>
      <c r="B25" s="16">
        <v>-399</v>
      </c>
      <c r="C25" s="14">
        <v>-399</v>
      </c>
      <c r="D25" s="16">
        <v>-413</v>
      </c>
      <c r="E25" s="14">
        <v>-403</v>
      </c>
      <c r="F25" s="19">
        <f t="shared" si="0"/>
        <v>-1614</v>
      </c>
    </row>
    <row r="26" spans="1:6" ht="14.25">
      <c r="A26" s="2" t="s">
        <v>21</v>
      </c>
      <c r="B26" s="16">
        <v>7</v>
      </c>
      <c r="C26" s="14">
        <v>-16</v>
      </c>
      <c r="D26" s="16">
        <v>-28</v>
      </c>
      <c r="E26" s="14">
        <v>-16</v>
      </c>
      <c r="F26" s="19">
        <f t="shared" si="0"/>
        <v>-53</v>
      </c>
    </row>
    <row r="27" spans="1:6" ht="14.25">
      <c r="A27" s="2" t="s">
        <v>22</v>
      </c>
      <c r="B27" s="16">
        <v>82</v>
      </c>
      <c r="C27" s="14">
        <v>83</v>
      </c>
      <c r="D27" s="16">
        <v>53</v>
      </c>
      <c r="E27" s="14">
        <v>26</v>
      </c>
      <c r="F27" s="19">
        <f t="shared" si="0"/>
        <v>244</v>
      </c>
    </row>
    <row r="28" spans="1:6" ht="6.75" customHeight="1">
      <c r="A28" s="2"/>
      <c r="B28" s="16"/>
      <c r="C28" s="14"/>
      <c r="D28" s="16"/>
      <c r="E28" s="14"/>
      <c r="F28" s="19"/>
    </row>
    <row r="29" spans="1:6" ht="15.75">
      <c r="A29" s="3" t="s">
        <v>23</v>
      </c>
      <c r="B29" s="22">
        <v>-497</v>
      </c>
      <c r="C29" s="23">
        <v>-132</v>
      </c>
      <c r="D29" s="25">
        <v>576</v>
      </c>
      <c r="E29" s="23">
        <v>81</v>
      </c>
      <c r="F29" s="23">
        <v>28</v>
      </c>
    </row>
    <row r="30" spans="1:6" ht="6.75" customHeight="1">
      <c r="A30" s="2"/>
      <c r="B30" s="16"/>
      <c r="C30" s="14"/>
      <c r="D30" s="16"/>
      <c r="E30" s="14"/>
      <c r="F30" s="19"/>
    </row>
    <row r="31" spans="1:6" ht="14.25">
      <c r="A31" s="2" t="s">
        <v>24</v>
      </c>
      <c r="B31" s="16">
        <v>-21</v>
      </c>
      <c r="C31" s="14">
        <v>11</v>
      </c>
      <c r="D31" s="16">
        <v>-5</v>
      </c>
      <c r="E31" s="14">
        <v>5</v>
      </c>
      <c r="F31" s="19">
        <v>-10</v>
      </c>
    </row>
    <row r="32" spans="1:6" ht="14.25">
      <c r="A32" s="2" t="s">
        <v>25</v>
      </c>
      <c r="B32" s="16" t="s">
        <v>58</v>
      </c>
      <c r="C32" s="14" t="s">
        <v>58</v>
      </c>
      <c r="D32" s="16" t="s">
        <v>58</v>
      </c>
      <c r="E32" s="14">
        <v>12</v>
      </c>
      <c r="F32" s="19">
        <v>12</v>
      </c>
    </row>
    <row r="33" spans="1:6" ht="14.25">
      <c r="A33" s="2" t="s">
        <v>26</v>
      </c>
      <c r="B33" s="16" t="s">
        <v>58</v>
      </c>
      <c r="C33" s="14" t="s">
        <v>58</v>
      </c>
      <c r="D33" s="16" t="s">
        <v>58</v>
      </c>
      <c r="E33" s="14" t="s">
        <v>58</v>
      </c>
      <c r="F33" s="19" t="s">
        <v>58</v>
      </c>
    </row>
    <row r="34" spans="1:6" ht="14.25">
      <c r="A34" s="2" t="s">
        <v>27</v>
      </c>
      <c r="B34" s="16">
        <v>-240</v>
      </c>
      <c r="C34" s="14">
        <v>999</v>
      </c>
      <c r="D34" s="16">
        <v>-122</v>
      </c>
      <c r="E34" s="14">
        <v>-33</v>
      </c>
      <c r="F34" s="19">
        <v>604</v>
      </c>
    </row>
    <row r="35" spans="1:6" ht="6.75" customHeight="1">
      <c r="A35" s="2"/>
      <c r="B35" s="16"/>
      <c r="C35" s="14"/>
      <c r="D35" s="16"/>
      <c r="E35" s="14"/>
      <c r="F35" s="19"/>
    </row>
    <row r="36" spans="1:6" ht="15.75">
      <c r="A36" s="5" t="s">
        <v>28</v>
      </c>
      <c r="B36" s="22">
        <v>-758</v>
      </c>
      <c r="C36" s="23">
        <v>878</v>
      </c>
      <c r="D36" s="22">
        <v>449</v>
      </c>
      <c r="E36" s="23">
        <v>65</v>
      </c>
      <c r="F36" s="23">
        <v>634</v>
      </c>
    </row>
    <row r="37" spans="1:6" ht="6.75" customHeight="1">
      <c r="A37" s="2"/>
      <c r="B37" s="16"/>
      <c r="C37" s="14"/>
      <c r="D37" s="16"/>
      <c r="E37" s="14"/>
      <c r="F37" s="19"/>
    </row>
    <row r="38" spans="1:6" ht="14.25">
      <c r="A38" s="2" t="s">
        <v>29</v>
      </c>
      <c r="B38" s="16">
        <v>-112</v>
      </c>
      <c r="C38" s="14">
        <v>-119</v>
      </c>
      <c r="D38" s="16">
        <v>-112</v>
      </c>
      <c r="E38" s="14">
        <v>-112</v>
      </c>
      <c r="F38" s="19">
        <v>-455</v>
      </c>
    </row>
    <row r="39" spans="1:6" ht="14.25">
      <c r="A39" s="2" t="s">
        <v>30</v>
      </c>
      <c r="B39" s="16">
        <v>21</v>
      </c>
      <c r="C39" s="14">
        <v>23</v>
      </c>
      <c r="D39" s="16">
        <v>19</v>
      </c>
      <c r="E39" s="14">
        <v>21</v>
      </c>
      <c r="F39" s="19">
        <v>84</v>
      </c>
    </row>
    <row r="40" spans="1:6" ht="15">
      <c r="A40" s="4" t="s">
        <v>31</v>
      </c>
      <c r="B40" s="17">
        <v>-91</v>
      </c>
      <c r="C40" s="15">
        <v>-96</v>
      </c>
      <c r="D40" s="17">
        <v>-93</v>
      </c>
      <c r="E40" s="15">
        <v>-91</v>
      </c>
      <c r="F40" s="20">
        <v>-371</v>
      </c>
    </row>
    <row r="41" spans="1:6" ht="14.25">
      <c r="A41" s="2" t="s">
        <v>32</v>
      </c>
      <c r="B41" s="26">
        <v>-88</v>
      </c>
      <c r="C41" s="18">
        <v>-100</v>
      </c>
      <c r="D41" s="26">
        <v>46</v>
      </c>
      <c r="E41" s="18">
        <v>-49</v>
      </c>
      <c r="F41" s="19">
        <v>-191</v>
      </c>
    </row>
    <row r="42" spans="1:6" ht="14.25">
      <c r="A42" s="2" t="s">
        <v>33</v>
      </c>
      <c r="B42" s="26">
        <v>-7</v>
      </c>
      <c r="C42" s="18">
        <v>-18</v>
      </c>
      <c r="D42" s="26">
        <v>-8</v>
      </c>
      <c r="E42" s="18">
        <v>-20</v>
      </c>
      <c r="F42" s="19">
        <v>-53</v>
      </c>
    </row>
    <row r="43" spans="1:6" ht="14.25">
      <c r="A43" s="2" t="s">
        <v>34</v>
      </c>
      <c r="B43" s="16">
        <v>1</v>
      </c>
      <c r="C43" s="14">
        <v>5</v>
      </c>
      <c r="D43" s="16">
        <v>3</v>
      </c>
      <c r="E43" s="14">
        <v>-4</v>
      </c>
      <c r="F43" s="19">
        <v>5</v>
      </c>
    </row>
    <row r="44" spans="1:6" ht="6.75" customHeight="1">
      <c r="A44" s="2"/>
      <c r="B44" s="16"/>
      <c r="C44" s="14"/>
      <c r="D44" s="16"/>
      <c r="E44" s="14"/>
      <c r="F44" s="19"/>
    </row>
    <row r="45" spans="1:6" ht="15.75">
      <c r="A45" s="5" t="s">
        <v>35</v>
      </c>
      <c r="B45" s="22">
        <v>-943</v>
      </c>
      <c r="C45" s="23">
        <v>669</v>
      </c>
      <c r="D45" s="25">
        <v>397</v>
      </c>
      <c r="E45" s="23">
        <v>-99</v>
      </c>
      <c r="F45" s="23">
        <v>24</v>
      </c>
    </row>
    <row r="46" spans="1:6" ht="6.75" customHeight="1">
      <c r="A46" s="6"/>
      <c r="B46" s="16"/>
      <c r="C46" s="14"/>
      <c r="D46" s="16"/>
      <c r="E46" s="14"/>
      <c r="F46" s="19"/>
    </row>
    <row r="47" spans="1:6" ht="14.25">
      <c r="A47" s="2" t="s">
        <v>36</v>
      </c>
      <c r="B47" s="16">
        <v>249</v>
      </c>
      <c r="C47" s="14">
        <v>93</v>
      </c>
      <c r="D47" s="16">
        <v>-103</v>
      </c>
      <c r="E47" s="14">
        <v>36</v>
      </c>
      <c r="F47" s="19">
        <v>275</v>
      </c>
    </row>
    <row r="48" spans="1:6" ht="6.75" customHeight="1">
      <c r="A48" s="2"/>
      <c r="B48" s="16"/>
      <c r="C48" s="14"/>
      <c r="D48" s="16"/>
      <c r="E48" s="14"/>
      <c r="F48" s="19"/>
    </row>
    <row r="49" spans="1:6" ht="15.75">
      <c r="A49" s="5" t="s">
        <v>37</v>
      </c>
      <c r="B49" s="22">
        <v>-694</v>
      </c>
      <c r="C49" s="23">
        <v>762</v>
      </c>
      <c r="D49" s="25">
        <v>294</v>
      </c>
      <c r="E49" s="23">
        <v>-63</v>
      </c>
      <c r="F49" s="23">
        <v>299</v>
      </c>
    </row>
    <row r="50" spans="1:6" ht="6.75" customHeight="1">
      <c r="A50" s="6"/>
      <c r="B50" s="16"/>
      <c r="C50" s="14"/>
      <c r="D50" s="16"/>
      <c r="E50" s="14"/>
      <c r="F50" s="19"/>
    </row>
    <row r="51" spans="1:6" ht="14.25">
      <c r="A51" s="2" t="s">
        <v>38</v>
      </c>
      <c r="B51" s="16">
        <v>1</v>
      </c>
      <c r="C51" s="14">
        <v>-31</v>
      </c>
      <c r="D51" s="16">
        <v>-1</v>
      </c>
      <c r="E51" s="14">
        <v>18</v>
      </c>
      <c r="F51" s="19">
        <v>-13</v>
      </c>
    </row>
    <row r="52" spans="1:6" ht="6.75" customHeight="1">
      <c r="A52" s="2"/>
      <c r="B52" s="16"/>
      <c r="C52" s="14"/>
      <c r="D52" s="16"/>
      <c r="E52" s="14"/>
      <c r="F52" s="19"/>
    </row>
    <row r="53" spans="1:6" ht="15.75">
      <c r="A53" s="5" t="s">
        <v>39</v>
      </c>
      <c r="B53" s="22">
        <v>-693</v>
      </c>
      <c r="C53" s="23">
        <v>731</v>
      </c>
      <c r="D53" s="25">
        <v>293</v>
      </c>
      <c r="E53" s="23">
        <v>-45</v>
      </c>
      <c r="F53" s="23">
        <v>286</v>
      </c>
    </row>
    <row r="54" spans="1:6" ht="6.75" customHeight="1">
      <c r="A54" s="6"/>
      <c r="B54" s="16"/>
      <c r="C54" s="14"/>
      <c r="D54" s="16"/>
      <c r="E54" s="14"/>
      <c r="F54" s="19"/>
    </row>
    <row r="55" spans="1:6" ht="14.25">
      <c r="A55" s="2" t="s">
        <v>40</v>
      </c>
      <c r="B55" s="16" t="s">
        <v>58</v>
      </c>
      <c r="C55" s="14" t="s">
        <v>58</v>
      </c>
      <c r="D55" s="16" t="s">
        <v>58</v>
      </c>
      <c r="E55" s="14" t="s">
        <v>58</v>
      </c>
      <c r="F55" s="19" t="s">
        <v>58</v>
      </c>
    </row>
    <row r="56" spans="1:6" ht="6.75" customHeight="1">
      <c r="A56" s="2"/>
      <c r="B56" s="16"/>
      <c r="C56" s="14"/>
      <c r="D56" s="16"/>
      <c r="E56" s="14"/>
      <c r="F56" s="19"/>
    </row>
    <row r="57" spans="1:6" ht="15.75">
      <c r="A57" s="5" t="s">
        <v>41</v>
      </c>
      <c r="B57" s="22">
        <v>-693</v>
      </c>
      <c r="C57" s="23">
        <v>731</v>
      </c>
      <c r="D57" s="22">
        <v>293</v>
      </c>
      <c r="E57" s="23">
        <v>-45</v>
      </c>
      <c r="F57" s="23">
        <v>286</v>
      </c>
    </row>
    <row r="58" spans="1:6" ht="6.75" customHeight="1">
      <c r="A58" s="7"/>
      <c r="B58" s="16"/>
      <c r="C58" s="14"/>
      <c r="D58" s="16"/>
      <c r="E58" s="14"/>
      <c r="F58" s="19"/>
    </row>
    <row r="59" spans="1:6" ht="14.25">
      <c r="A59" s="2" t="s">
        <v>42</v>
      </c>
      <c r="B59" s="16">
        <v>2</v>
      </c>
      <c r="C59" s="14">
        <v>5</v>
      </c>
      <c r="D59" s="16">
        <v>-3</v>
      </c>
      <c r="E59" s="14">
        <v>-1</v>
      </c>
      <c r="F59" s="19">
        <v>3</v>
      </c>
    </row>
    <row r="60" spans="1:6" ht="6.75" customHeight="1" thickBot="1">
      <c r="A60" s="2"/>
      <c r="B60" s="16"/>
      <c r="C60" s="14"/>
      <c r="D60" s="16"/>
      <c r="E60" s="27"/>
      <c r="F60" s="19"/>
    </row>
    <row r="61" spans="1:6" ht="16.5" thickBot="1">
      <c r="A61" s="8" t="s">
        <v>43</v>
      </c>
      <c r="B61" s="28">
        <v>-691</v>
      </c>
      <c r="C61" s="29">
        <v>736</v>
      </c>
      <c r="D61" s="30">
        <v>290</v>
      </c>
      <c r="E61" s="31">
        <v>-46</v>
      </c>
      <c r="F61" s="23">
        <v>289</v>
      </c>
    </row>
    <row r="63" spans="1:6" ht="18.75" thickBot="1">
      <c r="A63" s="52" t="s">
        <v>65</v>
      </c>
      <c r="B63" s="35"/>
      <c r="C63" s="36"/>
      <c r="D63" s="36"/>
      <c r="E63" s="36"/>
      <c r="F63" s="36"/>
    </row>
    <row r="64" spans="1:6" ht="15">
      <c r="A64" s="56" t="s">
        <v>74</v>
      </c>
      <c r="B64" s="63">
        <v>59165</v>
      </c>
      <c r="C64" s="32">
        <v>60435</v>
      </c>
      <c r="D64" s="63">
        <v>66558</v>
      </c>
      <c r="E64" s="32">
        <v>62379</v>
      </c>
      <c r="F64" s="37">
        <v>248537</v>
      </c>
    </row>
    <row r="65" spans="1:6" ht="15">
      <c r="A65" s="57" t="s">
        <v>73</v>
      </c>
      <c r="B65" s="64">
        <v>46627</v>
      </c>
      <c r="C65" s="33">
        <v>49282</v>
      </c>
      <c r="D65" s="64">
        <v>56457</v>
      </c>
      <c r="E65" s="33">
        <v>50753</v>
      </c>
      <c r="F65" s="38">
        <v>203119</v>
      </c>
    </row>
    <row r="66" spans="1:6" ht="15.75" thickBot="1">
      <c r="A66" s="9" t="s">
        <v>66</v>
      </c>
      <c r="B66" s="65">
        <v>0.788</v>
      </c>
      <c r="C66" s="39">
        <v>0.815</v>
      </c>
      <c r="D66" s="75">
        <v>0.848</v>
      </c>
      <c r="E66" s="39">
        <v>0.814</v>
      </c>
      <c r="F66" s="41">
        <f>(B66+C66+D66+E66)/4</f>
        <v>0.81625</v>
      </c>
    </row>
    <row r="67" spans="1:6" ht="6.75" customHeight="1" thickBot="1">
      <c r="A67" s="10"/>
      <c r="B67" s="34"/>
      <c r="C67" s="34"/>
      <c r="D67" s="34"/>
      <c r="E67" s="34"/>
      <c r="F67" s="13"/>
    </row>
    <row r="68" spans="1:6" ht="15">
      <c r="A68" s="56" t="s">
        <v>72</v>
      </c>
      <c r="B68" s="63">
        <v>3977</v>
      </c>
      <c r="C68" s="32">
        <v>4041</v>
      </c>
      <c r="D68" s="63">
        <v>4352</v>
      </c>
      <c r="E68" s="32">
        <v>4244</v>
      </c>
      <c r="F68" s="37">
        <v>16614</v>
      </c>
    </row>
    <row r="69" spans="1:6" ht="15">
      <c r="A69" s="57" t="s">
        <v>71</v>
      </c>
      <c r="B69" s="64">
        <v>2751</v>
      </c>
      <c r="C69" s="33">
        <v>2812</v>
      </c>
      <c r="D69" s="64">
        <v>2872</v>
      </c>
      <c r="E69" s="33">
        <v>2989</v>
      </c>
      <c r="F69" s="38">
        <v>11424</v>
      </c>
    </row>
    <row r="70" spans="1:6" ht="15.75" thickBot="1">
      <c r="A70" s="9" t="s">
        <v>44</v>
      </c>
      <c r="B70" s="65">
        <v>0.692</v>
      </c>
      <c r="C70" s="39">
        <v>0.696</v>
      </c>
      <c r="D70" s="65">
        <v>0.66</v>
      </c>
      <c r="E70" s="40">
        <v>0.704</v>
      </c>
      <c r="F70" s="41">
        <f>(B70+C70+D70+E70)/4</f>
        <v>0.688</v>
      </c>
    </row>
    <row r="71" spans="2:6" ht="6.75" customHeight="1" thickBot="1">
      <c r="B71" s="34"/>
      <c r="C71" s="34"/>
      <c r="D71" s="34"/>
      <c r="E71" s="34"/>
      <c r="F71" s="13"/>
    </row>
    <row r="72" spans="1:6" ht="15">
      <c r="A72" s="56" t="s">
        <v>67</v>
      </c>
      <c r="B72" s="66">
        <v>6.25</v>
      </c>
      <c r="C72" s="42">
        <v>6.89</v>
      </c>
      <c r="D72" s="66">
        <v>7.36</v>
      </c>
      <c r="E72" s="42">
        <v>6.94</v>
      </c>
      <c r="F72" s="43">
        <v>6.88</v>
      </c>
    </row>
    <row r="73" spans="1:6" ht="15.75" thickBot="1">
      <c r="A73" s="58" t="s">
        <v>68</v>
      </c>
      <c r="B73" s="67">
        <v>7.93</v>
      </c>
      <c r="C73" s="44">
        <v>8.45</v>
      </c>
      <c r="D73" s="69">
        <v>8.68</v>
      </c>
      <c r="E73" s="44">
        <v>8.53</v>
      </c>
      <c r="F73" s="45">
        <v>8.41</v>
      </c>
    </row>
    <row r="74" spans="1:6" ht="6.75" customHeight="1" thickBot="1">
      <c r="A74" s="11"/>
      <c r="B74" s="33"/>
      <c r="C74" s="34"/>
      <c r="D74" s="34"/>
      <c r="E74" s="34"/>
      <c r="F74" s="13"/>
    </row>
    <row r="75" spans="1:6" ht="15">
      <c r="A75" s="56" t="s">
        <v>69</v>
      </c>
      <c r="B75" s="68">
        <v>16.08</v>
      </c>
      <c r="C75" s="42">
        <v>18.15</v>
      </c>
      <c r="D75" s="66">
        <v>17.05</v>
      </c>
      <c r="E75" s="42">
        <v>18.6</v>
      </c>
      <c r="F75" s="43">
        <v>17.48</v>
      </c>
    </row>
    <row r="76" spans="1:6" ht="15.75" thickBot="1">
      <c r="A76" s="58" t="s">
        <v>70</v>
      </c>
      <c r="B76" s="69">
        <v>23.13</v>
      </c>
      <c r="C76" s="44">
        <v>26.09</v>
      </c>
      <c r="D76" s="69">
        <v>25.84</v>
      </c>
      <c r="E76" s="44">
        <v>26.4</v>
      </c>
      <c r="F76" s="45">
        <v>25.42</v>
      </c>
    </row>
    <row r="77" ht="6.75" customHeight="1">
      <c r="A77" s="11"/>
    </row>
    <row r="79" spans="1:6" ht="18.75" thickBot="1">
      <c r="A79" s="52" t="s">
        <v>45</v>
      </c>
      <c r="B79" s="34"/>
      <c r="C79" s="34"/>
      <c r="D79" s="34"/>
      <c r="E79" s="34"/>
      <c r="F79" s="13"/>
    </row>
    <row r="80" spans="1:6" ht="12.75">
      <c r="A80" s="53" t="s">
        <v>46</v>
      </c>
      <c r="B80" s="66">
        <v>164</v>
      </c>
      <c r="C80" s="42">
        <v>166</v>
      </c>
      <c r="D80" s="66">
        <v>167</v>
      </c>
      <c r="E80" s="42">
        <f>102+66</f>
        <v>168</v>
      </c>
      <c r="F80" s="43">
        <f>102+66</f>
        <v>168</v>
      </c>
    </row>
    <row r="81" spans="1:6" ht="12.75">
      <c r="A81" s="54" t="s">
        <v>47</v>
      </c>
      <c r="B81" s="70">
        <v>18</v>
      </c>
      <c r="C81" s="34">
        <v>18</v>
      </c>
      <c r="D81" s="70">
        <v>17</v>
      </c>
      <c r="E81" s="34">
        <f>5+12</f>
        <v>17</v>
      </c>
      <c r="F81" s="46">
        <f>5+12</f>
        <v>17</v>
      </c>
    </row>
    <row r="82" spans="1:6" ht="12.75">
      <c r="A82" s="54" t="s">
        <v>48</v>
      </c>
      <c r="B82" s="70">
        <v>228</v>
      </c>
      <c r="C82" s="34">
        <v>234</v>
      </c>
      <c r="D82" s="70">
        <v>228</v>
      </c>
      <c r="E82" s="34">
        <f>149+76</f>
        <v>225</v>
      </c>
      <c r="F82" s="46">
        <f>149+76</f>
        <v>225</v>
      </c>
    </row>
    <row r="83" spans="1:6" ht="12.75">
      <c r="A83" s="54" t="s">
        <v>49</v>
      </c>
      <c r="B83" s="70">
        <v>184</v>
      </c>
      <c r="C83" s="34">
        <v>186</v>
      </c>
      <c r="D83" s="70">
        <v>181</v>
      </c>
      <c r="E83" s="34">
        <f>130+48</f>
        <v>178</v>
      </c>
      <c r="F83" s="46">
        <f>130+48</f>
        <v>178</v>
      </c>
    </row>
    <row r="84" spans="1:6" ht="16.5" thickBot="1">
      <c r="A84" s="55" t="s">
        <v>59</v>
      </c>
      <c r="B84" s="71">
        <f>SUM(B80:B83)</f>
        <v>594</v>
      </c>
      <c r="C84" s="61">
        <f>SUM(C80:C83)</f>
        <v>604</v>
      </c>
      <c r="D84" s="71">
        <f>SUM(D80:D83)</f>
        <v>593</v>
      </c>
      <c r="E84" s="61">
        <f>SUM(E80:E83)</f>
        <v>588</v>
      </c>
      <c r="F84" s="62">
        <f>SUM(F80:F83)</f>
        <v>588</v>
      </c>
    </row>
    <row r="85" ht="15.75">
      <c r="A85" s="12"/>
    </row>
    <row r="86" ht="18.75" thickBot="1">
      <c r="A86" s="59" t="s">
        <v>75</v>
      </c>
    </row>
    <row r="87" spans="1:6" ht="12.75">
      <c r="A87" s="53" t="s">
        <v>50</v>
      </c>
      <c r="B87" s="72">
        <v>-381</v>
      </c>
      <c r="C87" s="48">
        <v>-142</v>
      </c>
      <c r="D87" s="72">
        <v>453</v>
      </c>
      <c r="E87" s="48">
        <v>12</v>
      </c>
      <c r="F87" s="37">
        <f>SUM(B87:E87)</f>
        <v>-58</v>
      </c>
    </row>
    <row r="88" spans="1:6" ht="12.75">
      <c r="A88" s="54" t="s">
        <v>51</v>
      </c>
      <c r="B88" s="73">
        <v>-63</v>
      </c>
      <c r="C88" s="49">
        <v>11</v>
      </c>
      <c r="D88" s="73">
        <v>7</v>
      </c>
      <c r="E88" s="49">
        <v>60</v>
      </c>
      <c r="F88" s="38">
        <f>SUM(B88:E88)</f>
        <v>15</v>
      </c>
    </row>
    <row r="89" spans="1:6" ht="12.75">
      <c r="A89" s="54" t="s">
        <v>52</v>
      </c>
      <c r="B89" s="73">
        <v>1</v>
      </c>
      <c r="C89" s="49">
        <v>20</v>
      </c>
      <c r="D89" s="73">
        <v>61</v>
      </c>
      <c r="E89" s="49">
        <v>36</v>
      </c>
      <c r="F89" s="38">
        <f>SUM(B89:E89)</f>
        <v>118</v>
      </c>
    </row>
    <row r="90" spans="1:6" ht="13.5" thickBot="1">
      <c r="A90" s="60" t="s">
        <v>53</v>
      </c>
      <c r="B90" s="74">
        <v>-54</v>
      </c>
      <c r="C90" s="50">
        <v>-21</v>
      </c>
      <c r="D90" s="74">
        <v>55</v>
      </c>
      <c r="E90" s="50">
        <v>-27</v>
      </c>
      <c r="F90" s="51">
        <f>SUM(B90:E90)</f>
        <v>-47</v>
      </c>
    </row>
    <row r="91" spans="1:6" ht="12.75">
      <c r="A91" s="13"/>
      <c r="B91" s="47"/>
      <c r="C91" s="47"/>
      <c r="D91" s="47"/>
      <c r="E91" s="47"/>
      <c r="F91" s="36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zoomScale="70" zoomScaleNormal="70" workbookViewId="0" topLeftCell="A1">
      <selection activeCell="A86" sqref="A86"/>
    </sheetView>
  </sheetViews>
  <sheetFormatPr defaultColWidth="11.421875" defaultRowHeight="12.75"/>
  <cols>
    <col min="1" max="1" width="60.8515625" style="0" customWidth="1"/>
    <col min="2" max="4" width="17.00390625" style="0" customWidth="1"/>
  </cols>
  <sheetData>
    <row r="2" ht="24" thickBot="1">
      <c r="A2" s="90" t="s">
        <v>63</v>
      </c>
    </row>
    <row r="3" spans="1:4" ht="12.75" customHeight="1">
      <c r="A3" s="95" t="s">
        <v>0</v>
      </c>
      <c r="B3" s="91" t="s">
        <v>54</v>
      </c>
      <c r="C3" s="91" t="s">
        <v>55</v>
      </c>
      <c r="D3" s="93" t="s">
        <v>60</v>
      </c>
    </row>
    <row r="4" spans="1:4" ht="18" customHeight="1" thickBot="1">
      <c r="A4" s="96"/>
      <c r="B4" s="92"/>
      <c r="C4" s="92"/>
      <c r="D4" s="98"/>
    </row>
    <row r="5" spans="1:4" ht="14.25">
      <c r="A5" s="1" t="s">
        <v>1</v>
      </c>
      <c r="B5" s="16">
        <v>4072</v>
      </c>
      <c r="C5" s="21">
        <v>4802</v>
      </c>
      <c r="D5" s="19">
        <v>8874</v>
      </c>
    </row>
    <row r="6" spans="1:4" ht="14.25">
      <c r="A6" s="2" t="s">
        <v>2</v>
      </c>
      <c r="B6" s="16">
        <v>769</v>
      </c>
      <c r="C6" s="14">
        <v>799</v>
      </c>
      <c r="D6" s="19">
        <v>1568</v>
      </c>
    </row>
    <row r="7" spans="1:4" ht="14.25">
      <c r="A7" s="2" t="s">
        <v>3</v>
      </c>
      <c r="B7" s="16">
        <v>233</v>
      </c>
      <c r="C7" s="14">
        <v>262</v>
      </c>
      <c r="D7" s="19">
        <v>495</v>
      </c>
    </row>
    <row r="8" spans="1:4" ht="14.25">
      <c r="A8" s="2" t="s">
        <v>4</v>
      </c>
      <c r="B8" s="16">
        <v>252</v>
      </c>
      <c r="C8" s="14">
        <v>357</v>
      </c>
      <c r="D8" s="19">
        <v>609</v>
      </c>
    </row>
    <row r="9" spans="1:4" ht="15.75">
      <c r="A9" s="3" t="s">
        <v>5</v>
      </c>
      <c r="B9" s="22">
        <v>5326</v>
      </c>
      <c r="C9" s="23">
        <v>6220</v>
      </c>
      <c r="D9" s="23">
        <v>11546</v>
      </c>
    </row>
    <row r="10" spans="1:4" ht="14.25">
      <c r="A10" s="2" t="s">
        <v>6</v>
      </c>
      <c r="B10" s="16">
        <v>1</v>
      </c>
      <c r="C10" s="14">
        <v>21</v>
      </c>
      <c r="D10" s="19">
        <v>22</v>
      </c>
    </row>
    <row r="11" spans="1:4" ht="15">
      <c r="A11" s="4" t="s">
        <v>7</v>
      </c>
      <c r="B11" s="17">
        <v>5327</v>
      </c>
      <c r="C11" s="15">
        <v>6241</v>
      </c>
      <c r="D11" s="20">
        <v>11568</v>
      </c>
    </row>
    <row r="12" spans="1:4" ht="6.75" customHeight="1">
      <c r="A12" s="2"/>
      <c r="B12" s="16"/>
      <c r="C12" s="14"/>
      <c r="D12" s="19">
        <v>0</v>
      </c>
    </row>
    <row r="13" spans="1:4" ht="14.25">
      <c r="A13" s="2" t="s">
        <v>8</v>
      </c>
      <c r="B13" s="16">
        <v>-1426</v>
      </c>
      <c r="C13" s="14">
        <v>-1673</v>
      </c>
      <c r="D13" s="19">
        <v>-3099</v>
      </c>
    </row>
    <row r="14" spans="1:4" ht="14.25">
      <c r="A14" s="2" t="s">
        <v>9</v>
      </c>
      <c r="B14" s="16">
        <v>-130</v>
      </c>
      <c r="C14" s="14">
        <v>-144</v>
      </c>
      <c r="D14" s="19">
        <v>-274</v>
      </c>
    </row>
    <row r="15" spans="1:4" ht="14.25">
      <c r="A15" s="2" t="s">
        <v>10</v>
      </c>
      <c r="B15" s="16">
        <v>-207</v>
      </c>
      <c r="C15" s="14">
        <v>-211</v>
      </c>
      <c r="D15" s="19">
        <v>-418</v>
      </c>
    </row>
    <row r="16" spans="1:4" ht="14.25">
      <c r="A16" s="2" t="s">
        <v>11</v>
      </c>
      <c r="B16" s="16">
        <v>-419</v>
      </c>
      <c r="C16" s="14">
        <v>-463</v>
      </c>
      <c r="D16" s="19">
        <v>-882</v>
      </c>
    </row>
    <row r="17" spans="1:4" ht="14.25">
      <c r="A17" s="2" t="s">
        <v>12</v>
      </c>
      <c r="B17" s="16">
        <v>-131</v>
      </c>
      <c r="C17" s="14">
        <v>-144</v>
      </c>
      <c r="D17" s="19">
        <v>-275</v>
      </c>
    </row>
    <row r="18" spans="1:4" ht="14.25">
      <c r="A18" s="2" t="s">
        <v>13</v>
      </c>
      <c r="B18" s="16">
        <v>-314</v>
      </c>
      <c r="C18" s="14">
        <v>-333</v>
      </c>
      <c r="D18" s="19">
        <v>-647</v>
      </c>
    </row>
    <row r="19" spans="1:4" ht="14.25">
      <c r="A19" s="2" t="s">
        <v>14</v>
      </c>
      <c r="B19" s="16">
        <v>-265</v>
      </c>
      <c r="C19" s="14">
        <v>-290</v>
      </c>
      <c r="D19" s="19">
        <v>-555</v>
      </c>
    </row>
    <row r="20" spans="1:4" ht="14.25">
      <c r="A20" s="2" t="s">
        <v>15</v>
      </c>
      <c r="B20" s="16">
        <v>-177</v>
      </c>
      <c r="C20" s="14">
        <v>-234</v>
      </c>
      <c r="D20" s="19">
        <v>-411</v>
      </c>
    </row>
    <row r="21" spans="1:4" ht="14.25">
      <c r="A21" s="2" t="s">
        <v>16</v>
      </c>
      <c r="B21" s="16">
        <v>-497</v>
      </c>
      <c r="C21" s="14">
        <v>-467</v>
      </c>
      <c r="D21" s="19">
        <v>-964</v>
      </c>
    </row>
    <row r="22" spans="1:4" ht="15">
      <c r="A22" s="4" t="s">
        <v>17</v>
      </c>
      <c r="B22" s="17">
        <v>-3566</v>
      </c>
      <c r="C22" s="15">
        <v>-3959</v>
      </c>
      <c r="D22" s="20">
        <v>-7525</v>
      </c>
    </row>
    <row r="23" spans="1:4" ht="14.25">
      <c r="A23" s="2" t="s">
        <v>18</v>
      </c>
      <c r="B23" s="16">
        <v>-1802</v>
      </c>
      <c r="C23" s="14">
        <v>-1932</v>
      </c>
      <c r="D23" s="19">
        <v>-3734</v>
      </c>
    </row>
    <row r="24" spans="1:4" ht="14.25">
      <c r="A24" s="2" t="s">
        <v>19</v>
      </c>
      <c r="B24" s="16">
        <v>-42</v>
      </c>
      <c r="C24" s="14">
        <v>-50</v>
      </c>
      <c r="D24" s="19">
        <v>-92</v>
      </c>
    </row>
    <row r="25" spans="1:4" ht="14.25">
      <c r="A25" s="2" t="s">
        <v>20</v>
      </c>
      <c r="B25" s="16">
        <v>-409</v>
      </c>
      <c r="C25" s="14">
        <v>-406</v>
      </c>
      <c r="D25" s="19">
        <v>-815</v>
      </c>
    </row>
    <row r="26" spans="1:4" ht="14.25">
      <c r="A26" s="2" t="s">
        <v>21</v>
      </c>
      <c r="B26" s="16">
        <v>8</v>
      </c>
      <c r="C26" s="14">
        <v>-31</v>
      </c>
      <c r="D26" s="19">
        <v>-23</v>
      </c>
    </row>
    <row r="27" spans="1:4" ht="14.25">
      <c r="A27" s="2" t="s">
        <v>22</v>
      </c>
      <c r="B27" s="16">
        <v>81</v>
      </c>
      <c r="C27" s="14">
        <v>-8</v>
      </c>
      <c r="D27" s="19">
        <v>73</v>
      </c>
    </row>
    <row r="28" spans="1:4" ht="6.75" customHeight="1">
      <c r="A28" s="2"/>
      <c r="B28" s="16"/>
      <c r="C28" s="14"/>
      <c r="D28" s="19">
        <v>0</v>
      </c>
    </row>
    <row r="29" spans="1:4" ht="15.75">
      <c r="A29" s="3" t="s">
        <v>23</v>
      </c>
      <c r="B29" s="22">
        <v>-403</v>
      </c>
      <c r="C29" s="23">
        <v>-145</v>
      </c>
      <c r="D29" s="23">
        <v>-548</v>
      </c>
    </row>
    <row r="30" spans="1:4" ht="6.75" customHeight="1">
      <c r="A30" s="2"/>
      <c r="B30" s="16"/>
      <c r="C30" s="14"/>
      <c r="D30" s="19"/>
    </row>
    <row r="31" spans="1:4" ht="14.25">
      <c r="A31" s="2" t="s">
        <v>24</v>
      </c>
      <c r="B31" s="16">
        <v>-3</v>
      </c>
      <c r="C31" s="14" t="s">
        <v>58</v>
      </c>
      <c r="D31" s="19" t="s">
        <v>58</v>
      </c>
    </row>
    <row r="32" spans="1:4" ht="14.25">
      <c r="A32" s="2" t="s">
        <v>25</v>
      </c>
      <c r="B32" s="16">
        <v>1</v>
      </c>
      <c r="C32" s="14" t="s">
        <v>58</v>
      </c>
      <c r="D32" s="19" t="s">
        <v>58</v>
      </c>
    </row>
    <row r="33" spans="1:4" ht="14.25">
      <c r="A33" s="2" t="s">
        <v>26</v>
      </c>
      <c r="B33" s="16" t="s">
        <v>58</v>
      </c>
      <c r="C33" s="14" t="s">
        <v>58</v>
      </c>
      <c r="D33" s="19">
        <v>0</v>
      </c>
    </row>
    <row r="34" spans="1:4" ht="14.25">
      <c r="A34" s="2" t="s">
        <v>27</v>
      </c>
      <c r="B34" s="16">
        <v>-101</v>
      </c>
      <c r="C34" s="14">
        <v>2</v>
      </c>
      <c r="D34" s="19">
        <v>-99</v>
      </c>
    </row>
    <row r="35" spans="1:4" ht="6.75" customHeight="1">
      <c r="A35" s="2"/>
      <c r="B35" s="16"/>
      <c r="C35" s="14"/>
      <c r="D35" s="19"/>
    </row>
    <row r="36" spans="1:4" ht="15.75">
      <c r="A36" s="5" t="s">
        <v>28</v>
      </c>
      <c r="B36" s="22">
        <v>-506</v>
      </c>
      <c r="C36" s="23">
        <v>-143</v>
      </c>
      <c r="D36" s="23">
        <v>-649</v>
      </c>
    </row>
    <row r="37" spans="1:4" ht="6.75" customHeight="1">
      <c r="A37" s="2"/>
      <c r="B37" s="16"/>
      <c r="C37" s="14"/>
      <c r="D37" s="19"/>
    </row>
    <row r="38" spans="1:4" ht="14.25">
      <c r="A38" s="2" t="s">
        <v>29</v>
      </c>
      <c r="B38" s="16">
        <v>-112</v>
      </c>
      <c r="C38" s="14">
        <v>-133</v>
      </c>
      <c r="D38" s="19">
        <v>-245</v>
      </c>
    </row>
    <row r="39" spans="1:4" ht="14.25">
      <c r="A39" s="2" t="s">
        <v>30</v>
      </c>
      <c r="B39" s="16">
        <v>21</v>
      </c>
      <c r="C39" s="14">
        <v>26</v>
      </c>
      <c r="D39" s="19">
        <v>47</v>
      </c>
    </row>
    <row r="40" spans="1:4" ht="15">
      <c r="A40" s="4" t="s">
        <v>31</v>
      </c>
      <c r="B40" s="17">
        <v>-91</v>
      </c>
      <c r="C40" s="15">
        <v>-87</v>
      </c>
      <c r="D40" s="20">
        <v>-178</v>
      </c>
    </row>
    <row r="41" spans="1:4" ht="14.25">
      <c r="A41" s="2" t="s">
        <v>32</v>
      </c>
      <c r="B41" s="26">
        <v>70</v>
      </c>
      <c r="C41" s="18">
        <v>-33</v>
      </c>
      <c r="D41" s="19">
        <v>37</v>
      </c>
    </row>
    <row r="42" spans="1:4" ht="14.25">
      <c r="A42" s="2" t="s">
        <v>33</v>
      </c>
      <c r="B42" s="26">
        <v>-2</v>
      </c>
      <c r="C42" s="18">
        <v>5</v>
      </c>
      <c r="D42" s="19">
        <v>3</v>
      </c>
    </row>
    <row r="43" spans="1:4" ht="14.25">
      <c r="A43" s="2" t="s">
        <v>34</v>
      </c>
      <c r="B43" s="16">
        <v>-1</v>
      </c>
      <c r="C43" s="14">
        <v>-1</v>
      </c>
      <c r="D43" s="19">
        <v>-2</v>
      </c>
    </row>
    <row r="44" spans="1:4" ht="6.75" customHeight="1">
      <c r="A44" s="2"/>
      <c r="B44" s="16"/>
      <c r="C44" s="14"/>
      <c r="D44" s="19"/>
    </row>
    <row r="45" spans="1:4" ht="15.75">
      <c r="A45" s="5" t="s">
        <v>35</v>
      </c>
      <c r="B45" s="22">
        <v>-530</v>
      </c>
      <c r="C45" s="23">
        <v>-259</v>
      </c>
      <c r="D45" s="23">
        <v>-789</v>
      </c>
    </row>
    <row r="46" spans="1:4" ht="6.75" customHeight="1">
      <c r="A46" s="6"/>
      <c r="B46" s="16"/>
      <c r="C46" s="14"/>
      <c r="D46" s="19"/>
    </row>
    <row r="47" spans="1:4" ht="14.25">
      <c r="A47" s="2" t="s">
        <v>36</v>
      </c>
      <c r="B47" s="16">
        <v>170</v>
      </c>
      <c r="C47" s="14">
        <v>81</v>
      </c>
      <c r="D47" s="19">
        <v>251</v>
      </c>
    </row>
    <row r="48" spans="1:4" ht="6.75" customHeight="1">
      <c r="A48" s="2"/>
      <c r="B48" s="16"/>
      <c r="C48" s="14"/>
      <c r="D48" s="19"/>
    </row>
    <row r="49" spans="1:4" ht="15.75">
      <c r="A49" s="5" t="s">
        <v>37</v>
      </c>
      <c r="B49" s="22">
        <v>-360</v>
      </c>
      <c r="C49" s="23">
        <v>-178</v>
      </c>
      <c r="D49" s="23">
        <v>-538</v>
      </c>
    </row>
    <row r="50" spans="1:4" ht="6.75" customHeight="1">
      <c r="A50" s="6"/>
      <c r="B50" s="16"/>
      <c r="C50" s="14"/>
      <c r="D50" s="19"/>
    </row>
    <row r="51" spans="1:4" ht="14.25">
      <c r="A51" s="2" t="s">
        <v>38</v>
      </c>
      <c r="B51" s="16">
        <v>-7</v>
      </c>
      <c r="C51" s="14">
        <v>-18</v>
      </c>
      <c r="D51" s="19">
        <v>-25</v>
      </c>
    </row>
    <row r="52" spans="1:4" ht="6.75" customHeight="1">
      <c r="A52" s="2"/>
      <c r="B52" s="16"/>
      <c r="C52" s="14"/>
      <c r="D52" s="19"/>
    </row>
    <row r="53" spans="1:4" ht="15.75">
      <c r="A53" s="5" t="s">
        <v>39</v>
      </c>
      <c r="B53" s="22">
        <v>-367</v>
      </c>
      <c r="C53" s="23">
        <v>-196</v>
      </c>
      <c r="D53" s="23">
        <v>-563</v>
      </c>
    </row>
    <row r="54" spans="1:4" ht="6.75" customHeight="1">
      <c r="A54" s="6"/>
      <c r="B54" s="16"/>
      <c r="C54" s="14"/>
      <c r="D54" s="19"/>
    </row>
    <row r="55" spans="1:4" ht="14.25">
      <c r="A55" s="2" t="s">
        <v>40</v>
      </c>
      <c r="B55" s="16" t="s">
        <v>58</v>
      </c>
      <c r="C55" s="14" t="s">
        <v>58</v>
      </c>
      <c r="D55" s="19"/>
    </row>
    <row r="56" spans="1:4" ht="6.75" customHeight="1">
      <c r="A56" s="2"/>
      <c r="B56" s="16"/>
      <c r="C56" s="14"/>
      <c r="D56" s="19"/>
    </row>
    <row r="57" spans="1:4" ht="15.75">
      <c r="A57" s="5" t="s">
        <v>41</v>
      </c>
      <c r="B57" s="22">
        <v>-367</v>
      </c>
      <c r="C57" s="23">
        <v>-196</v>
      </c>
      <c r="D57" s="23">
        <v>-563</v>
      </c>
    </row>
    <row r="58" spans="1:4" ht="6.75" customHeight="1">
      <c r="A58" s="7"/>
      <c r="B58" s="16"/>
      <c r="C58" s="14"/>
      <c r="D58" s="19"/>
    </row>
    <row r="59" spans="1:4" ht="14.25">
      <c r="A59" s="2" t="s">
        <v>42</v>
      </c>
      <c r="B59" s="16">
        <v>0</v>
      </c>
      <c r="C59" s="14">
        <v>-1</v>
      </c>
      <c r="D59" s="19">
        <v>-1</v>
      </c>
    </row>
    <row r="60" spans="1:4" ht="6.75" customHeight="1">
      <c r="A60" s="2"/>
      <c r="B60" s="16"/>
      <c r="C60" s="14"/>
      <c r="D60" s="19"/>
    </row>
    <row r="61" spans="1:4" ht="16.5" thickBot="1">
      <c r="A61" s="8" t="s">
        <v>43</v>
      </c>
      <c r="B61" s="28">
        <v>-367</v>
      </c>
      <c r="C61" s="29">
        <v>-197</v>
      </c>
      <c r="D61" s="23">
        <v>-564</v>
      </c>
    </row>
    <row r="62" s="52" customFormat="1" ht="18"/>
    <row r="63" spans="1:4" ht="18.75" thickBot="1">
      <c r="A63" s="52" t="s">
        <v>65</v>
      </c>
      <c r="B63" s="35"/>
      <c r="C63" s="36"/>
      <c r="D63" s="36"/>
    </row>
    <row r="64" spans="1:4" ht="15">
      <c r="A64" s="56" t="s">
        <v>74</v>
      </c>
      <c r="B64" s="63">
        <v>61464</v>
      </c>
      <c r="C64" s="32">
        <v>66531</v>
      </c>
      <c r="D64" s="37">
        <v>127995</v>
      </c>
    </row>
    <row r="65" spans="1:4" ht="15">
      <c r="A65" s="57" t="s">
        <v>73</v>
      </c>
      <c r="B65" s="64">
        <v>48243</v>
      </c>
      <c r="C65" s="33">
        <v>53931</v>
      </c>
      <c r="D65" s="38">
        <v>102174</v>
      </c>
    </row>
    <row r="66" spans="1:4" ht="15.75" thickBot="1">
      <c r="A66" s="9" t="s">
        <v>66</v>
      </c>
      <c r="B66" s="81">
        <v>0.785</v>
      </c>
      <c r="C66" s="82">
        <v>0.815</v>
      </c>
      <c r="D66" s="83">
        <f>(B66+C66)/2</f>
        <v>0.8</v>
      </c>
    </row>
    <row r="67" spans="1:4" ht="6.75" customHeight="1" thickBot="1">
      <c r="A67" s="10"/>
      <c r="B67" s="34"/>
      <c r="C67" s="34"/>
      <c r="D67" s="13"/>
    </row>
    <row r="68" spans="1:4" ht="15">
      <c r="A68" s="56" t="s">
        <v>72</v>
      </c>
      <c r="B68" s="63">
        <v>4080</v>
      </c>
      <c r="C68" s="32">
        <v>4293</v>
      </c>
      <c r="D68" s="37">
        <v>8373</v>
      </c>
    </row>
    <row r="69" spans="1:4" ht="15">
      <c r="A69" s="57" t="s">
        <v>71</v>
      </c>
      <c r="B69" s="64">
        <v>2764</v>
      </c>
      <c r="C69" s="33">
        <v>2865</v>
      </c>
      <c r="D69" s="38">
        <v>5629</v>
      </c>
    </row>
    <row r="70" spans="1:4" ht="15.75" thickBot="1">
      <c r="A70" s="9" t="s">
        <v>44</v>
      </c>
      <c r="B70" s="81">
        <v>0.677</v>
      </c>
      <c r="C70" s="82">
        <v>0.696</v>
      </c>
      <c r="D70" s="83">
        <f>(B70+C70)/2</f>
        <v>0.6865</v>
      </c>
    </row>
    <row r="71" spans="2:4" ht="6.75" customHeight="1" thickBot="1">
      <c r="B71" s="34"/>
      <c r="C71" s="34"/>
      <c r="D71" s="13"/>
    </row>
    <row r="72" spans="1:4" ht="15">
      <c r="A72" s="56" t="s">
        <v>67</v>
      </c>
      <c r="B72" s="68">
        <v>6.34</v>
      </c>
      <c r="C72" s="84">
        <v>6.89</v>
      </c>
      <c r="D72" s="85">
        <v>6.63</v>
      </c>
    </row>
    <row r="73" spans="1:4" ht="15.75" thickBot="1">
      <c r="A73" s="58" t="s">
        <v>68</v>
      </c>
      <c r="B73" s="80">
        <v>8.08</v>
      </c>
      <c r="C73" s="86">
        <v>8.5</v>
      </c>
      <c r="D73" s="87">
        <v>8.3</v>
      </c>
    </row>
    <row r="74" spans="1:4" ht="6.75" customHeight="1" thickBot="1">
      <c r="A74" s="11"/>
      <c r="B74" s="88"/>
      <c r="C74" s="88"/>
      <c r="D74" s="89"/>
    </row>
    <row r="75" spans="1:4" ht="15">
      <c r="A75" s="56" t="s">
        <v>69</v>
      </c>
      <c r="B75" s="68">
        <v>17.92</v>
      </c>
      <c r="C75" s="84">
        <v>17.67</v>
      </c>
      <c r="D75" s="85">
        <v>17.8</v>
      </c>
    </row>
    <row r="76" spans="1:4" ht="15.75" thickBot="1">
      <c r="A76" s="58" t="s">
        <v>70</v>
      </c>
      <c r="B76" s="80">
        <v>26.46</v>
      </c>
      <c r="C76" s="86">
        <v>26.47</v>
      </c>
      <c r="D76" s="87">
        <v>26.47</v>
      </c>
    </row>
    <row r="77" ht="6.75" customHeight="1">
      <c r="A77" s="11"/>
    </row>
    <row r="79" spans="1:4" ht="18.75" thickBot="1">
      <c r="A79" s="52" t="s">
        <v>45</v>
      </c>
      <c r="B79" s="34"/>
      <c r="C79" s="34"/>
      <c r="D79" s="13"/>
    </row>
    <row r="80" spans="1:4" ht="12.75">
      <c r="A80" s="53" t="s">
        <v>46</v>
      </c>
      <c r="B80" s="66">
        <f>101+67</f>
        <v>168</v>
      </c>
      <c r="C80" s="42">
        <f>105+66</f>
        <v>171</v>
      </c>
      <c r="D80" s="43">
        <v>171</v>
      </c>
    </row>
    <row r="81" spans="1:4" ht="12.75">
      <c r="A81" s="54" t="s">
        <v>47</v>
      </c>
      <c r="B81" s="70">
        <f>5+12</f>
        <v>17</v>
      </c>
      <c r="C81" s="34">
        <f>5+12</f>
        <v>17</v>
      </c>
      <c r="D81" s="46">
        <v>17</v>
      </c>
    </row>
    <row r="82" spans="1:4" ht="12.75">
      <c r="A82" s="54" t="s">
        <v>48</v>
      </c>
      <c r="B82" s="70">
        <f>150+77</f>
        <v>227</v>
      </c>
      <c r="C82" s="34">
        <f>78+152</f>
        <v>230</v>
      </c>
      <c r="D82" s="46">
        <v>230</v>
      </c>
    </row>
    <row r="83" spans="1:4" ht="12.75">
      <c r="A83" s="54" t="s">
        <v>49</v>
      </c>
      <c r="B83" s="70">
        <f>133+48</f>
        <v>181</v>
      </c>
      <c r="C83" s="34">
        <f>129+48</f>
        <v>177</v>
      </c>
      <c r="D83" s="46">
        <v>177</v>
      </c>
    </row>
    <row r="84" spans="1:4" ht="16.5" thickBot="1">
      <c r="A84" s="55" t="s">
        <v>59</v>
      </c>
      <c r="B84" s="71">
        <f>SUM(B80:B83)</f>
        <v>593</v>
      </c>
      <c r="C84" s="61">
        <f>SUM(C80:C83)</f>
        <v>595</v>
      </c>
      <c r="D84" s="62">
        <v>595</v>
      </c>
    </row>
    <row r="85" ht="15.75">
      <c r="A85" s="12"/>
    </row>
    <row r="86" ht="18.75" thickBot="1">
      <c r="A86" s="59" t="s">
        <v>75</v>
      </c>
    </row>
    <row r="87" spans="1:4" ht="12.75">
      <c r="A87" s="53" t="s">
        <v>50</v>
      </c>
      <c r="B87" s="72">
        <v>-367</v>
      </c>
      <c r="C87" s="48">
        <v>-140</v>
      </c>
      <c r="D87" s="37">
        <f>SUM(B87:C87)</f>
        <v>-507</v>
      </c>
    </row>
    <row r="88" spans="1:4" ht="12.75">
      <c r="A88" s="54" t="s">
        <v>51</v>
      </c>
      <c r="B88" s="73">
        <v>-9</v>
      </c>
      <c r="C88" s="49">
        <v>-14</v>
      </c>
      <c r="D88" s="38">
        <f>SUM(B88:C88)</f>
        <v>-23</v>
      </c>
    </row>
    <row r="89" spans="1:4" ht="12.75">
      <c r="A89" s="54" t="s">
        <v>52</v>
      </c>
      <c r="B89" s="73">
        <v>26</v>
      </c>
      <c r="C89" s="49">
        <v>23</v>
      </c>
      <c r="D89" s="38">
        <f>SUM(B89:C89)</f>
        <v>49</v>
      </c>
    </row>
    <row r="90" spans="1:4" ht="13.5" thickBot="1">
      <c r="A90" s="60" t="s">
        <v>53</v>
      </c>
      <c r="B90" s="74">
        <v>-53</v>
      </c>
      <c r="C90" s="50">
        <v>-14</v>
      </c>
      <c r="D90" s="51">
        <f>SUM(B90:C90)</f>
        <v>-67</v>
      </c>
    </row>
    <row r="91" spans="1:4" ht="12.75">
      <c r="A91" s="13"/>
      <c r="B91" s="47"/>
      <c r="C91" s="47"/>
      <c r="D91" s="36"/>
    </row>
  </sheetData>
  <mergeCells count="4">
    <mergeCell ref="D3:D4"/>
    <mergeCell ref="A3:A4"/>
    <mergeCell ref="B3:B4"/>
    <mergeCell ref="C3:C4"/>
  </mergeCells>
  <printOptions/>
  <pageMargins left="0.75" right="0.75" top="1" bottom="1" header="0.4921259845" footer="0.4921259845"/>
  <pageSetup fitToHeight="1" fitToWidth="1" horizontalDpi="200" verticalDpi="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France</dc:creator>
  <cp:keywords/>
  <dc:description/>
  <cp:lastModifiedBy>Air France</cp:lastModifiedBy>
  <cp:lastPrinted>2011-08-11T12:22:34Z</cp:lastPrinted>
  <dcterms:created xsi:type="dcterms:W3CDTF">2011-08-08T13:27:54Z</dcterms:created>
  <dcterms:modified xsi:type="dcterms:W3CDTF">2011-08-11T12:52:25Z</dcterms:modified>
  <cp:category/>
  <cp:version/>
  <cp:contentType/>
  <cp:contentStatus/>
</cp:coreProperties>
</file>